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ottenberger\Edit\MOLB_pü\2020\"/>
    </mc:Choice>
  </mc:AlternateContent>
  <xr:revisionPtr revIDLastSave="0" documentId="13_ncr:1_{B00C7E7F-CDD6-4B1E-BB83-F985AED424CE}" xr6:coauthVersionLast="45" xr6:coauthVersionMax="46" xr10:uidLastSave="{00000000-0000-0000-0000-000000000000}"/>
  <bookViews>
    <workbookView xWindow="-120" yWindow="-120" windowWidth="20730" windowHeight="11160" tabRatio="700" xr2:uid="{00000000-000D-0000-FFFF-FFFF00000000}"/>
  </bookViews>
  <sheets>
    <sheet name="egyszerűsített éves beszámoló" sheetId="2" r:id="rId1"/>
    <sheet name="FK" sheetId="4" r:id="rId2"/>
    <sheet name="Egyéb köv-köt" sheetId="3" r:id="rId3"/>
  </sheets>
  <definedNames>
    <definedName name="_xlnm.Print_Area" localSheetId="0">'egyszerűsített éves beszámoló'!$A$1:$U$79</definedName>
    <definedName name="wrn.Proba." hidden="1">{#N/A,#N/A,TRUE,"A1";#N/A,#N/A,TRUE,"A2";#N/A,#N/A,TRUE,"B1"}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3" l="1"/>
  <c r="M6" i="3"/>
  <c r="M7" i="3"/>
  <c r="M8" i="3"/>
  <c r="M9" i="3"/>
  <c r="M10" i="3"/>
  <c r="M11" i="3"/>
  <c r="M12" i="3"/>
  <c r="M13" i="3"/>
  <c r="M14" i="3"/>
  <c r="M15" i="3"/>
  <c r="M16" i="3"/>
  <c r="M5" i="3"/>
  <c r="K18" i="3"/>
  <c r="I18" i="3"/>
  <c r="C24" i="3"/>
  <c r="C10" i="3"/>
  <c r="S70" i="2"/>
  <c r="S73" i="2"/>
  <c r="S74" i="2"/>
  <c r="S76" i="2"/>
  <c r="U70" i="2"/>
  <c r="U73" i="2"/>
  <c r="U74" i="2"/>
  <c r="U76" i="2"/>
  <c r="U36" i="2"/>
  <c r="U33" i="2"/>
  <c r="S38" i="2"/>
  <c r="U59" i="2"/>
  <c r="F78" i="2"/>
  <c r="S55" i="2"/>
  <c r="U38" i="2"/>
  <c r="U20" i="2"/>
  <c r="S20" i="2"/>
  <c r="U13" i="2"/>
  <c r="S13" i="2"/>
  <c r="U26" i="2"/>
  <c r="S26" i="2"/>
  <c r="S28" i="2"/>
  <c r="S44" i="2"/>
  <c r="U28" i="2"/>
  <c r="U44" i="2"/>
  <c r="V44" i="2"/>
</calcChain>
</file>

<file path=xl/sharedStrings.xml><?xml version="1.0" encoding="utf-8"?>
<sst xmlns="http://schemas.openxmlformats.org/spreadsheetml/2006/main" count="652" uniqueCount="371">
  <si>
    <t>-</t>
  </si>
  <si>
    <t>Statisztikai számjel</t>
  </si>
  <si>
    <t>Cégjegyzékszám</t>
  </si>
  <si>
    <t>Időszak</t>
  </si>
  <si>
    <t>Sorszám</t>
  </si>
  <si>
    <t>A tétel megnevezése</t>
  </si>
  <si>
    <t>Ezer HUF</t>
  </si>
  <si>
    <t>Előző év(ek)
módosításai</t>
  </si>
  <si>
    <t>I. JEGYZETT TŐKE</t>
  </si>
  <si>
    <t>II. JEGYZETT, DE MÉG BE NEM FIZETETT TŐKE (-)</t>
  </si>
  <si>
    <t>III. TŐKETARTALÉK</t>
  </si>
  <si>
    <t>IV. EREDMÉNYTARTALÉK</t>
  </si>
  <si>
    <t>V. LEKÖTÖTT TARTALÉK</t>
  </si>
  <si>
    <t>VI. ÉRTÉKELÉSI TARTALÉK</t>
  </si>
  <si>
    <t>Keltezés:</t>
  </si>
  <si>
    <t>a vállalkozás vezetője
(képviselője)</t>
  </si>
  <si>
    <t>I.</t>
  </si>
  <si>
    <t>II.</t>
  </si>
  <si>
    <t>III.</t>
  </si>
  <si>
    <t>Egyéb bevételek</t>
  </si>
  <si>
    <t xml:space="preserve">  III. sorból: visszaírt értékvesztés</t>
  </si>
  <si>
    <t>IV.</t>
  </si>
  <si>
    <t>V.</t>
  </si>
  <si>
    <t>VI.</t>
  </si>
  <si>
    <t>Értékcsökkenési leírás</t>
  </si>
  <si>
    <t>VII.</t>
  </si>
  <si>
    <t>Egyéb ráfordítások</t>
  </si>
  <si>
    <t xml:space="preserve">  VII. sorból: értékvesztés</t>
  </si>
  <si>
    <t>A.</t>
  </si>
  <si>
    <t>ÜZEMI (ÜZLETI) TEVÉKENYSÉG EREDMÉNYE</t>
  </si>
  <si>
    <t>VIII.</t>
  </si>
  <si>
    <t>IX.</t>
  </si>
  <si>
    <t>B.</t>
  </si>
  <si>
    <t>PÉNZÜGYI MŰVELETEK EREDMÉNYE (VIII.-IX.)</t>
  </si>
  <si>
    <t>C.</t>
  </si>
  <si>
    <t>X.</t>
  </si>
  <si>
    <t>D.</t>
  </si>
  <si>
    <t>Adófizetési kötelezettség</t>
  </si>
  <si>
    <t>Egyszerűsített éves beszámoló - Mérleg "A"</t>
  </si>
  <si>
    <t>a</t>
  </si>
  <si>
    <t>b</t>
  </si>
  <si>
    <t>c</t>
  </si>
  <si>
    <t>d</t>
  </si>
  <si>
    <t>e</t>
  </si>
  <si>
    <t>A. Befektetett eszközök (02.+04.+06. sor)</t>
  </si>
  <si>
    <t>I. IMMATERIÁLIS JAVAK</t>
  </si>
  <si>
    <t xml:space="preserve">  02. sorból: Immateriális javak értékhelyesbítése</t>
  </si>
  <si>
    <t>II. TÁRGYI ESZKÖZÖK</t>
  </si>
  <si>
    <t xml:space="preserve">  04. sorból: Tárgyi eszközök értékhelyesbítése</t>
  </si>
  <si>
    <t>III. BEFEKTETETT PÉNZÜGYI ESZKÖZÖK</t>
  </si>
  <si>
    <t xml:space="preserve">  06. sorból: Befeketetett pénzügyi eszközök értékhelyesb.</t>
  </si>
  <si>
    <t>B. Forgóeszközök (09.+10.+11.+12. sor)</t>
  </si>
  <si>
    <t>I. KÉSZLETEK</t>
  </si>
  <si>
    <t>II. KÖVETELÉSEK</t>
  </si>
  <si>
    <t>III. ÉRTÉKPAPÍROK</t>
  </si>
  <si>
    <t>IV. PÉNZESZKÖZÖK</t>
  </si>
  <si>
    <t>C. Aktív időbeli elhatárolások</t>
  </si>
  <si>
    <t>ESZKÖZÖK ÖSSZESEN (01.+08.+13. sor)</t>
  </si>
  <si>
    <t>D. Saját tőke (16.+18.+19.+20.+21.+22.+23. sor)</t>
  </si>
  <si>
    <t xml:space="preserve">  16. sorból: visszvásárolt tulajdoni részesedés névértéken</t>
  </si>
  <si>
    <t>E. Céltartalékok</t>
  </si>
  <si>
    <t>F. Kötelezettségek (26.+27.+28. sor)</t>
  </si>
  <si>
    <t>I. HÁTRASOROLT KÖTELEZETTSÉGEK</t>
  </si>
  <si>
    <t>II. HOSSZÚ LEJÁRATÚ KÖTELEZETTSÉGEK</t>
  </si>
  <si>
    <t>III. RÖVID LEJÁRATÚ KÖTELEZETTSÉGEK</t>
  </si>
  <si>
    <t>G. Passzív időbeli elhatárolások</t>
  </si>
  <si>
    <t>FORRÁSOK ÖSSZESEN (15.+24.+25.+29. sor)</t>
  </si>
  <si>
    <t>Egyszerűsített éves beszámoló - Eredménykimutatás (összköltség) "A"</t>
  </si>
  <si>
    <t>Értékesítés nettó árbevétele</t>
  </si>
  <si>
    <t>Aktivált saját teljesítmények értéke</t>
  </si>
  <si>
    <t>Anyagjellegű ráfordítások</t>
  </si>
  <si>
    <t>Személyi jellegű ráfordítások</t>
  </si>
  <si>
    <t>Pénzügyi műveletek bevételei</t>
  </si>
  <si>
    <t>Pénzügyi műveletek ráfordításai</t>
  </si>
  <si>
    <t>Követelések</t>
  </si>
  <si>
    <t>Kötelezettségek</t>
  </si>
  <si>
    <t>Cégautó adó</t>
  </si>
  <si>
    <t>ÖSSZESEN</t>
  </si>
  <si>
    <t>MOL BÁNYÁSZ SZAKSZERVEZET</t>
  </si>
  <si>
    <t>SZJA</t>
  </si>
  <si>
    <t>ADÓZÁS ELŐTTI EREDMÉNY (+A.+B.)</t>
  </si>
  <si>
    <t>Egyszerűsített foglalkoztatási járulék</t>
  </si>
  <si>
    <t>Társasági adó</t>
  </si>
  <si>
    <t>2021. március 31.</t>
  </si>
  <si>
    <t>Következő időszaki áfa</t>
  </si>
  <si>
    <t>MOL Green kártya</t>
  </si>
  <si>
    <t>Szállítók</t>
  </si>
  <si>
    <t>ÁFA - visszaigényelhető</t>
  </si>
  <si>
    <t>Bérfizetés</t>
  </si>
  <si>
    <t>TB járulék</t>
  </si>
  <si>
    <t>Előleg</t>
  </si>
  <si>
    <t>2020.01.01-2020.12.31</t>
  </si>
  <si>
    <t>HIPA túlfizetés</t>
  </si>
  <si>
    <t>Főkönyvi kivonat</t>
  </si>
  <si>
    <t>MOL Bányász Szakszervezet</t>
  </si>
  <si>
    <t>2021. 05. 09. 18:57:50</t>
  </si>
  <si>
    <t>19006657-2-43</t>
  </si>
  <si>
    <t>Pénznem: HUF</t>
  </si>
  <si>
    <t>Szűkítési feltételek:</t>
  </si>
  <si>
    <t>Időszaki nyitóval és nyitóval,</t>
  </si>
  <si>
    <t>Teljes időszak: 2020.</t>
  </si>
  <si>
    <t>Nyitó érték</t>
  </si>
  <si>
    <t>Halmozott forgalom</t>
  </si>
  <si>
    <t>Halmozott egyenleg</t>
  </si>
  <si>
    <t>Főkönyvi szám</t>
  </si>
  <si>
    <t>Megnevezés</t>
  </si>
  <si>
    <t>Tartozik</t>
  </si>
  <si>
    <t>Követel</t>
  </si>
  <si>
    <t>Egyenleg</t>
  </si>
  <si>
    <t>BEFEKTETETT ESZKÖZÖK</t>
  </si>
  <si>
    <t>T</t>
  </si>
  <si>
    <t>IMMATERIÁLIS JAVAK</t>
  </si>
  <si>
    <t>Szellemi termékek</t>
  </si>
  <si>
    <t>Immateriális javak terv szerinti értékcsökkenése</t>
  </si>
  <si>
    <t>K</t>
  </si>
  <si>
    <t>Szellemi termékek értékcsökkenése</t>
  </si>
  <si>
    <t>INGATLANOK ÉS KAPCSOLÓDÓ VAGYONI ÉRTÉKŰ JOGOK</t>
  </si>
  <si>
    <t>Földterület</t>
  </si>
  <si>
    <t>Telek, telkesítés</t>
  </si>
  <si>
    <t>Épületek, épületrészek, tulajdoni hányadok</t>
  </si>
  <si>
    <t>Egyéb építmények</t>
  </si>
  <si>
    <t>Királyháza</t>
  </si>
  <si>
    <t>Ingatlanok terv szerinti értékcsökkenése</t>
  </si>
  <si>
    <t>Földterületek értékcsökkenése</t>
  </si>
  <si>
    <t>Épület,ép.rész terv szer.ért.csökkenés</t>
  </si>
  <si>
    <t>Egyéb építmény ter szer.ért.csökkenés</t>
  </si>
  <si>
    <t>Üzemk.kívüli épületek ért.csökkenés</t>
  </si>
  <si>
    <t>EGYÉB BERENDEZÉSEK, FELSZERELÉSEK, JÁRMŰVEK</t>
  </si>
  <si>
    <t>Üzemi (üzleti) gépek, berendezések, felszerelések</t>
  </si>
  <si>
    <t>Egyéb járművek</t>
  </si>
  <si>
    <t>Irodai, igazgatási berendezések és felszerelések</t>
  </si>
  <si>
    <t>Kisértékű egyéb eszközök</t>
  </si>
  <si>
    <t>Egyéb berendezések, felszerelések, járművek terv szerinti értékcsökk.</t>
  </si>
  <si>
    <t>Üzleti berendezések értékcsökkenése</t>
  </si>
  <si>
    <t>Egyéb járművek terv. sz. értékcsökkenése</t>
  </si>
  <si>
    <t>Irodai berendezések terv szerinti ért.csökkenése</t>
  </si>
  <si>
    <t>Kisértékű eszközök egyösszegű ért.csökkenése</t>
  </si>
  <si>
    <t>BERUHÁZÁSOK, FELÚJÍTÁSOK</t>
  </si>
  <si>
    <t>Befejezetlen beruházások</t>
  </si>
  <si>
    <t>TULAJDONI RÉSZESEDÉST JELENTŐ BEFEKTETÉSEK (RÉSZESEDÉSEK)</t>
  </si>
  <si>
    <t>Tartós részesedés kapcsolt vállalkozásban</t>
  </si>
  <si>
    <t>Egyéb tartós részesedés</t>
  </si>
  <si>
    <t>Tihany Horgásztanya üzletrész</t>
  </si>
  <si>
    <t>KÉSZLETEK</t>
  </si>
  <si>
    <t>KÖVETELÉSEK, PÉNZÜGYI ESZKÖZÖK ÉS AKTÍV IDŐBELI ELHATÁROLÁSOK</t>
  </si>
  <si>
    <t>KÖVETELÉSEK ÁRUSZÁLLÍTÁSBÓL ÉS SZOLGÁLTATÁSBÓL (VEVŐK)</t>
  </si>
  <si>
    <t>Belföldi követelések (forintban)</t>
  </si>
  <si>
    <t>EGYÉB KÖVETELÉSEK</t>
  </si>
  <si>
    <t>Munkavállalókkal szembeni követelések</t>
  </si>
  <si>
    <t>Előírt tartozások</t>
  </si>
  <si>
    <t>Előleg Perjésiné Kovács Katalin</t>
  </si>
  <si>
    <t>Előleg Ternován Péter</t>
  </si>
  <si>
    <t>Előleg-Szabó Péter</t>
  </si>
  <si>
    <t>Előleg-Osváth Károly-KVV</t>
  </si>
  <si>
    <t>Előleg-Bodnár Gábor(Királyháza)</t>
  </si>
  <si>
    <t>Előleg-Nász Imre</t>
  </si>
  <si>
    <t>Egyéb adott előlegek</t>
  </si>
  <si>
    <t>Különféle egyéb követelések</t>
  </si>
  <si>
    <t>Következő évi elszámolási időszakos áfa átvezetése</t>
  </si>
  <si>
    <t>Egyéb követelések</t>
  </si>
  <si>
    <t>ÉRTÉKPAPÍROK</t>
  </si>
  <si>
    <t>Részesedés kapcsolt vállalkozásban</t>
  </si>
  <si>
    <t>Részesedés leányvállalatban</t>
  </si>
  <si>
    <t>PÉNZESZKÖZÖK</t>
  </si>
  <si>
    <t>Pénztár</t>
  </si>
  <si>
    <t>Pénztár-központi</t>
  </si>
  <si>
    <t>Elszámolási betétszámla</t>
  </si>
  <si>
    <t>Erste 11600006-00000000-72715934</t>
  </si>
  <si>
    <t>Elkülönített betétszámlák</t>
  </si>
  <si>
    <t>Lekötött betét a 11711034-20025885 szla</t>
  </si>
  <si>
    <t>Átvezetési számla</t>
  </si>
  <si>
    <t>Átvezetési számla Bank-Pénztár</t>
  </si>
  <si>
    <t>Átvezetési számla Bank-Bank</t>
  </si>
  <si>
    <t>Bank technikai</t>
  </si>
  <si>
    <t>AKTÍV IDŐBELI ELHATÁROLÁSOK</t>
  </si>
  <si>
    <t>Bevételek aktív időbeli elhatárolása</t>
  </si>
  <si>
    <t>Árbevétel, egyéb kamatbevétel, egyéb bevétel elhatárolása</t>
  </si>
  <si>
    <t>Költségek, ráfordítások aktív időbeli elhatárolása</t>
  </si>
  <si>
    <t>Költségek, egyéb fizetett kamatok, egyéb ráfordítások elhatárolása</t>
  </si>
  <si>
    <t>FORRÁSOK</t>
  </si>
  <si>
    <t>SAJÁT TŐKE</t>
  </si>
  <si>
    <t>Jegyzett tőke</t>
  </si>
  <si>
    <t>Tőketartalék</t>
  </si>
  <si>
    <t>Eredménytartalék</t>
  </si>
  <si>
    <t>Mérleg szerinti eredmény</t>
  </si>
  <si>
    <t>RÖVID LEJÁRATÚ KÖTELEZETTSÉGEK</t>
  </si>
  <si>
    <t>Belföldi anyag- és áruszállítók</t>
  </si>
  <si>
    <t>Belföldi szállítók - HUF</t>
  </si>
  <si>
    <t>Társasági adó elszámolása</t>
  </si>
  <si>
    <t>Személyi jövedelemadó elszámolása</t>
  </si>
  <si>
    <t>Költségvetési befizetési kötelezettségek</t>
  </si>
  <si>
    <t>EHO tételes</t>
  </si>
  <si>
    <t>Egyszerűsített foglalk.járulék</t>
  </si>
  <si>
    <t>NAV Cégautóadó</t>
  </si>
  <si>
    <t>Késedelmi pótlék, mulasztási bírság, önellenőrzési pótlék</t>
  </si>
  <si>
    <t>Cégautóadó</t>
  </si>
  <si>
    <t>Költségvetési befizetési kötelezettségek teljesítése</t>
  </si>
  <si>
    <t>Egészségügyi hozzájárulás teljesítése</t>
  </si>
  <si>
    <t>Külön fel nem sorolt befizetési kötelezettségek teljesítése</t>
  </si>
  <si>
    <t>Előzetesen felszámított általános forgalmi adó</t>
  </si>
  <si>
    <t>Beszerzések előzetesen felszámított általános forgalmi adója</t>
  </si>
  <si>
    <t>Fizetendő általános forgalmi adó</t>
  </si>
  <si>
    <t>Belföldi fizetendő általános forgalmi adó</t>
  </si>
  <si>
    <t>Általánosforgalmiadó-elszámolási számla</t>
  </si>
  <si>
    <t>Helyi adók elszámolási számla</t>
  </si>
  <si>
    <t>Helyi iparűzési adó</t>
  </si>
  <si>
    <t>Jövedelemelszámolási számla</t>
  </si>
  <si>
    <t>Keresetelszámolási számla</t>
  </si>
  <si>
    <t>Társadalombiztosítási kötelezettség</t>
  </si>
  <si>
    <t>Egészségbiztosítási alap</t>
  </si>
  <si>
    <t>Egészségb. és merőpiaci járulék</t>
  </si>
  <si>
    <t>Nyugdíjjárulék</t>
  </si>
  <si>
    <t>Szociális hozzájárulás</t>
  </si>
  <si>
    <t>Társadalombiztosítási alap</t>
  </si>
  <si>
    <t>EP és Magánnyugdíjpénztár elszámolási számla</t>
  </si>
  <si>
    <t>OTP Egészségpénztár</t>
  </si>
  <si>
    <t>PASSZÍV IDŐBELI ELHATÁROLÁSOK</t>
  </si>
  <si>
    <t>Bevételek passzív időbeli elhatárolása</t>
  </si>
  <si>
    <t>Befolyt, elszámolt bevételek elhatárolása</t>
  </si>
  <si>
    <t>Költségek, ráfordítások passzív időbeli elhatárolása</t>
  </si>
  <si>
    <t>Mérlegfordulónap előtti időszakot terhelő költségek, ráford. elhat.</t>
  </si>
  <si>
    <t>Halasztott bevételek</t>
  </si>
  <si>
    <t>Tihanyi Horgásztanya térítés nélk.</t>
  </si>
  <si>
    <t>Igali üdülő térítés nélk.</t>
  </si>
  <si>
    <t>Bázakerettye ingatlanok tér.nélk.</t>
  </si>
  <si>
    <t>ÉVI MÉRLEGSZÁMLÁK</t>
  </si>
  <si>
    <t>Nyitómérlegszámla</t>
  </si>
  <si>
    <t>KÖLTSÉGNEMEK</t>
  </si>
  <si>
    <t>ANYAGKÖLTSÉG</t>
  </si>
  <si>
    <t>Vásárolt anyagok költségei</t>
  </si>
  <si>
    <t>Üzemanyag felhasználás</t>
  </si>
  <si>
    <t>Üzemanyag felhasználás MOZ-853</t>
  </si>
  <si>
    <t>Üzemanyag LLL-432</t>
  </si>
  <si>
    <t>Üzemanyag PKL-230</t>
  </si>
  <si>
    <t>Energia, reszi költségek</t>
  </si>
  <si>
    <t>Nyomtatvány, irodaszer</t>
  </si>
  <si>
    <t>Tisztítószer</t>
  </si>
  <si>
    <t>Dekorációs anyag</t>
  </si>
  <si>
    <t>Egyéb éven b.a.(konyhafelsz.)</t>
  </si>
  <si>
    <t>Egy éven belül elhasználódó anyagi eszközök költségei</t>
  </si>
  <si>
    <t>Egyéb anyagköltség</t>
  </si>
  <si>
    <t>Egyéb rendezvényen felhasznált anyag</t>
  </si>
  <si>
    <t>IGÉNYBE VETT SZOLGÁLTATÁSOK KÖLTSÉGEI</t>
  </si>
  <si>
    <t>Cél szerinti tev-hez igénybev.szolg.</t>
  </si>
  <si>
    <t>Posta,telefon,szállítási ktg</t>
  </si>
  <si>
    <t>Posta költség</t>
  </si>
  <si>
    <t>Telefon költség</t>
  </si>
  <si>
    <t>Karbantartási költségek</t>
  </si>
  <si>
    <t>Belföldi utazás,kiküldetés költsége</t>
  </si>
  <si>
    <t>Belföldi kiküldetés Hivatalos</t>
  </si>
  <si>
    <t>Szállítási költség</t>
  </si>
  <si>
    <t>Gazdasági Pü.tevékenység költsége</t>
  </si>
  <si>
    <t>Könyvvezetési díj</t>
  </si>
  <si>
    <t>Jogsegélyszolgálat</t>
  </si>
  <si>
    <t>Adminisztrációs szolgáltatás</t>
  </si>
  <si>
    <t>Ügyviteli, irodai tev.költsége</t>
  </si>
  <si>
    <t>Szám.tech.szholg, honlap készítés ktg</t>
  </si>
  <si>
    <t>Antenna,műsorszórás, kihangosítás ktg</t>
  </si>
  <si>
    <t>Egyéb igénybevett szolg.költsége</t>
  </si>
  <si>
    <t>Mosás,tisztítás költsége</t>
  </si>
  <si>
    <t>Hirdetés-, reklám-, propagandaköltségek</t>
  </si>
  <si>
    <t>Oktatás és továbbképzés költségei</t>
  </si>
  <si>
    <t>Oktatás, továbbképzés költségei</t>
  </si>
  <si>
    <t>Tagdíjak</t>
  </si>
  <si>
    <t>MASZSZ tagdíj</t>
  </si>
  <si>
    <t>Ipari Energiaipari Szakszervezet</t>
  </si>
  <si>
    <t>Industriall</t>
  </si>
  <si>
    <t>Utazási és kiküldetési költségek (napidíj nélkül)</t>
  </si>
  <si>
    <t>Személygk-val kapcsolatos költségek</t>
  </si>
  <si>
    <t>Szakértői díjak</t>
  </si>
  <si>
    <t>Internet szolgáltatás</t>
  </si>
  <si>
    <t>Szakértői díja</t>
  </si>
  <si>
    <t>Ügyvédi díj</t>
  </si>
  <si>
    <t>Egyéb igénybe vett szolgáltatások költségei</t>
  </si>
  <si>
    <t>Küldött értekezlet</t>
  </si>
  <si>
    <t>Egyéb rendezvények</t>
  </si>
  <si>
    <t>Közös költség Angyal utca</t>
  </si>
  <si>
    <t>Egyéb szolgáltatások</t>
  </si>
  <si>
    <t>EGYÉB SZOLGÁLTATÁSOK KÖLTSÉGEI</t>
  </si>
  <si>
    <t>Cél.sz.tevékenységéhez egyéb szolg.</t>
  </si>
  <si>
    <t>Hatósági díjak, illetékek</t>
  </si>
  <si>
    <t>Pénzügyi, befektetési szolgáltatási díjak</t>
  </si>
  <si>
    <t>Banki jutalék és kezelési költség</t>
  </si>
  <si>
    <t>Biztosítási díj</t>
  </si>
  <si>
    <t>Casco és Felelősségbiztosítás</t>
  </si>
  <si>
    <t>Egyéb biztosíátsi díj (Csop.Élet és Baleset)</t>
  </si>
  <si>
    <t>Vagyonbiztosítás</t>
  </si>
  <si>
    <t>BÉRKÖLTSÉG</t>
  </si>
  <si>
    <t>Bérköltség</t>
  </si>
  <si>
    <t>Bérköltség, bér, munkadíj</t>
  </si>
  <si>
    <t>Prémium, jutalom, jutalék</t>
  </si>
  <si>
    <t>Megbízási díj</t>
  </si>
  <si>
    <t>SZEMÉLYI JELLEGŰ EGYÉB KIFIZETÉSEK</t>
  </si>
  <si>
    <t>Cél szer.tevék.szem.jellegű kifizetések</t>
  </si>
  <si>
    <t>Cél szer.tevék.egyéb szem.jellegű kifizetések</t>
  </si>
  <si>
    <t>Belföldi ajándék (évente 3 alk.)</t>
  </si>
  <si>
    <t>Belföldi reprezentáció</t>
  </si>
  <si>
    <t>Közlekedési költség tértítés</t>
  </si>
  <si>
    <t>Szállás költség</t>
  </si>
  <si>
    <t>Végkielégítés</t>
  </si>
  <si>
    <t>Önkéntes magánnyugdíjpénztári kieg.</t>
  </si>
  <si>
    <t>BÉRJÁRULÉKOK</t>
  </si>
  <si>
    <t>Szociális hozzájárulási adó</t>
  </si>
  <si>
    <t>Egyéb járulékok</t>
  </si>
  <si>
    <t>Egyszerűsített foglalkoztatás járulék</t>
  </si>
  <si>
    <t>Személyi jövedelemadó</t>
  </si>
  <si>
    <t>ÉRTÉKCSÖKKENÉSI LEÍRÁS</t>
  </si>
  <si>
    <t>Terv szerinti értékcsökkenési leírás</t>
  </si>
  <si>
    <t>KÖLTSÉGHELYEK, ÁLTALÁNOS KÖLTSÉGEK</t>
  </si>
  <si>
    <t>TEVÉKENYSÉGEK KÖLTSÉGEI</t>
  </si>
  <si>
    <t>ÉRTÉKESÍTÉS ELSZÁMOLT ÖNKÖLTSÉGE ÉS RÁFORDÍTÁSOK</t>
  </si>
  <si>
    <t>SZEMÉLYI JELLEGŰ RÁFORDÍTÁSOK</t>
  </si>
  <si>
    <t>Személyi jellegű egyéb kifizetések</t>
  </si>
  <si>
    <t>Adómentes szem.jell.kifizetések</t>
  </si>
  <si>
    <t>Szociális segélyek</t>
  </si>
  <si>
    <t>Temetési segélyek</t>
  </si>
  <si>
    <t>EGYÉB RÁFORDÍTÁSOK</t>
  </si>
  <si>
    <t>Adók, illetékek, hozzájárulások</t>
  </si>
  <si>
    <t>Cégautóadó elszámolása</t>
  </si>
  <si>
    <t>Különféle egyéb ráfordítások</t>
  </si>
  <si>
    <t>Kerekítési különbözet</t>
  </si>
  <si>
    <t>Pénztár kerekítési vesztesége</t>
  </si>
  <si>
    <t>Adott támogatás</t>
  </si>
  <si>
    <t>ÉRTÉKESÍTÉS ÁRBEVÉTELE ÉS BEVÉTELEK</t>
  </si>
  <si>
    <t>BELFÖLDI ÉRTÉKESÍTÉS ÁRBEVÉTELE</t>
  </si>
  <si>
    <t>Belföldi értékesítés árbevétele</t>
  </si>
  <si>
    <t>Királyháza üdültetés bevétele</t>
  </si>
  <si>
    <t>Bérleti díj</t>
  </si>
  <si>
    <t>EGYÉB BEVÉTELEK</t>
  </si>
  <si>
    <t>Tagdíjak Nevezési díjak és Értékesített eszközök bevétele</t>
  </si>
  <si>
    <t>Tagdíj bevételek</t>
  </si>
  <si>
    <t>Turisztikai hozzájárulás</t>
  </si>
  <si>
    <t>A mérlegkészítés időpontjáig pénzügyileg rendezett egyéb bevételek</t>
  </si>
  <si>
    <t>Kerekítések</t>
  </si>
  <si>
    <t>Visszafizetési kötelezettség nélkül kapott támogatás, juttatás</t>
  </si>
  <si>
    <t>Kapott támogatás MOL</t>
  </si>
  <si>
    <t>Működési támogatás Mélyfúrási Információ Szolgáltató</t>
  </si>
  <si>
    <t>Egyéb kapott támogatás</t>
  </si>
  <si>
    <t>FB tagok lemondása díj</t>
  </si>
  <si>
    <t>Különféle egyéb bevételek</t>
  </si>
  <si>
    <t>Térités nélkül átvett eszközök forgalmi, piaci értéke</t>
  </si>
  <si>
    <t>Pénztár kerekítési nyeresége</t>
  </si>
  <si>
    <t>Egyéb bevétel</t>
  </si>
  <si>
    <t>PÉNZÜGYI MŰVELETEK BEVÉTELEI</t>
  </si>
  <si>
    <t>Kapott (járó) osztalék és részesedés</t>
  </si>
  <si>
    <t>Egyéb kapott (járó) osztalék és részesedés</t>
  </si>
  <si>
    <t>Befektetett pénzügyi eszközök kamatai, árfolyamnyeresége</t>
  </si>
  <si>
    <t>Tartósan adott kölcsön (bankbetét) kapott (járó) kamata</t>
  </si>
  <si>
    <t>Egyéb kapott (járó) kamatok és kamatjellegű bevételek</t>
  </si>
  <si>
    <t>Forgóeszk. között kimutatott kölcsön, váltókövetel., pénzeszköz kamata</t>
  </si>
  <si>
    <t>1-4</t>
  </si>
  <si>
    <t>SZÁMLAOSZTÁLY</t>
  </si>
  <si>
    <t>5-9</t>
  </si>
  <si>
    <t>Összesen:</t>
  </si>
  <si>
    <t>ADÓZOTT EREDMÉNY (+C.-X.)</t>
  </si>
  <si>
    <t>VII. ADÓZOTT EREDMÉNY</t>
  </si>
  <si>
    <t>Vezető tisztségviselők:</t>
  </si>
  <si>
    <t>Kalász Sándor</t>
  </si>
  <si>
    <t>Benkő János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</si>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</sst>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#,##0.00_);\-#,##0.00"/>
    <numFmt numFmtId="166" formatCode="#,##0.00_ ;\-#,##0.00\ "/>
    <numFmt numFmtId="167" formatCode="#,##0;\-#,##0;&quot;-&quot;"/>
    <numFmt numFmtId="168" formatCode="_-* #,##0.00\ _F_t_-;\-* #,##0.00\ _F_t_-;_-* \-??\ _F_t_-;_-@_-"/>
    <numFmt numFmtId="169" formatCode="mm/dd/yy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.0500000000000007"/>
      <color indexed="8"/>
      <name val="Times New Roman"/>
      <family val="1"/>
      <charset val="238"/>
    </font>
    <font>
      <sz val="10"/>
      <color indexed="8"/>
      <name val="Arial"/>
      <family val="2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sz val="8"/>
      <name val="Times New Roman"/>
      <family val="1"/>
      <charset val="238"/>
    </font>
    <font>
      <b/>
      <sz val="10"/>
      <name val="MS Sans Serif"/>
      <family val="2"/>
      <charset val="238"/>
    </font>
    <font>
      <sz val="8"/>
      <name val="Helv"/>
    </font>
    <font>
      <i/>
      <sz val="7"/>
      <name val="Arial"/>
      <family val="2"/>
    </font>
    <font>
      <b/>
      <sz val="8"/>
      <color indexed="8"/>
      <name val="Helv"/>
    </font>
    <font>
      <sz val="11"/>
      <color indexed="56"/>
      <name val="Garamond"/>
      <family val="1"/>
      <charset val="238"/>
    </font>
    <font>
      <b/>
      <sz val="9"/>
      <name val="Times New Roman"/>
      <family val="1"/>
      <charset val="238"/>
    </font>
    <font>
      <b/>
      <sz val="8.0500000000000007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MS Sans Serif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1">
    <xf numFmtId="0" fontId="0" fillId="0" borderId="0"/>
    <xf numFmtId="0" fontId="2" fillId="0" borderId="0"/>
    <xf numFmtId="0" fontId="3" fillId="0" borderId="0"/>
    <xf numFmtId="167" fontId="7" fillId="0" borderId="0" applyFill="0" applyBorder="0" applyAlignment="0"/>
    <xf numFmtId="0" fontId="8" fillId="0" borderId="0" applyNumberFormat="0" applyAlignment="0">
      <alignment horizontal="left"/>
    </xf>
    <xf numFmtId="0" fontId="9" fillId="0" borderId="0" applyNumberFormat="0" applyAlignment="0">
      <alignment horizontal="left"/>
    </xf>
    <xf numFmtId="168" fontId="10" fillId="0" borderId="0"/>
    <xf numFmtId="0" fontId="10" fillId="0" borderId="0"/>
    <xf numFmtId="164" fontId="11" fillId="0" borderId="0" applyFont="0" applyFill="0" applyBorder="0" applyAlignment="0" applyProtection="0"/>
    <xf numFmtId="0" fontId="12" fillId="0" borderId="12" applyNumberFormat="0" applyAlignment="0" applyProtection="0">
      <alignment horizontal="left" vertical="center"/>
    </xf>
    <xf numFmtId="0" fontId="12" fillId="0" borderId="6">
      <alignment horizontal="left" vertical="center"/>
    </xf>
    <xf numFmtId="0" fontId="13" fillId="0" borderId="0"/>
    <xf numFmtId="0" fontId="3" fillId="0" borderId="0" applyNumberFormat="0" applyFont="0" applyFill="0" applyBorder="0" applyAlignment="0" applyProtection="0">
      <alignment horizontal="left"/>
    </xf>
    <xf numFmtId="0" fontId="14" fillId="0" borderId="7">
      <alignment horizontal="center"/>
    </xf>
    <xf numFmtId="169" fontId="15" fillId="0" borderId="0" applyNumberFormat="0" applyFill="0" applyBorder="0" applyAlignment="0" applyProtection="0">
      <alignment horizontal="left"/>
    </xf>
    <xf numFmtId="0" fontId="16" fillId="0" borderId="0" applyFill="0" applyAlignment="0" applyProtection="0"/>
    <xf numFmtId="40" fontId="17" fillId="0" borderId="0" applyBorder="0">
      <alignment horizontal="right"/>
    </xf>
    <xf numFmtId="9" fontId="11" fillId="0" borderId="0" applyFont="0" applyFill="0" applyBorder="0" applyAlignment="0" applyProtection="0"/>
    <xf numFmtId="0" fontId="18" fillId="0" borderId="0"/>
    <xf numFmtId="0" fontId="2" fillId="0" borderId="0"/>
    <xf numFmtId="164" fontId="2" fillId="0" borderId="0" applyFont="0" applyFill="0" applyBorder="0" applyAlignment="0" applyProtection="0"/>
  </cellStyleXfs>
  <cellXfs count="1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/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/>
    <xf numFmtId="3" fontId="0" fillId="0" borderId="10" xfId="0" applyNumberFormat="1" applyBorder="1"/>
    <xf numFmtId="3" fontId="0" fillId="0" borderId="7" xfId="0" applyNumberFormat="1" applyBorder="1"/>
    <xf numFmtId="3" fontId="0" fillId="0" borderId="5" xfId="0" applyNumberFormat="1" applyBorder="1"/>
    <xf numFmtId="0" fontId="0" fillId="0" borderId="7" xfId="0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21" xfId="0" applyNumberFormat="1" applyBorder="1" applyAlignment="1">
      <alignment horizontal="center"/>
    </xf>
    <xf numFmtId="3" fontId="1" fillId="0" borderId="21" xfId="0" applyNumberFormat="1" applyFont="1" applyBorder="1"/>
    <xf numFmtId="3" fontId="0" fillId="0" borderId="21" xfId="0" applyNumberFormat="1" applyBorder="1"/>
    <xf numFmtId="3" fontId="0" fillId="0" borderId="20" xfId="0" applyNumberFormat="1" applyBorder="1"/>
    <xf numFmtId="0" fontId="0" fillId="0" borderId="14" xfId="0" applyBorder="1" applyAlignment="1">
      <alignment horizontal="center" wrapText="1"/>
    </xf>
    <xf numFmtId="14" fontId="0" fillId="0" borderId="22" xfId="0" applyNumberForma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0" fillId="0" borderId="0" xfId="0"/>
    <xf numFmtId="3" fontId="1" fillId="0" borderId="7" xfId="0" applyNumberFormat="1" applyFont="1" applyBorder="1"/>
    <xf numFmtId="3" fontId="0" fillId="0" borderId="0" xfId="0" applyNumberFormat="1"/>
    <xf numFmtId="14" fontId="0" fillId="0" borderId="14" xfId="0" applyNumberFormat="1" applyBorder="1" applyAlignment="1">
      <alignment horizontal="center" wrapText="1"/>
    </xf>
    <xf numFmtId="0" fontId="4" fillId="0" borderId="0" xfId="2" applyFont="1" applyAlignment="1">
      <alignment vertical="center"/>
    </xf>
    <xf numFmtId="0" fontId="3" fillId="0" borderId="0" xfId="2"/>
    <xf numFmtId="0" fontId="3" fillId="0" borderId="0" xfId="2" applyFill="1" applyAlignment="1"/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165" fontId="6" fillId="0" borderId="0" xfId="2" applyNumberFormat="1" applyFont="1" applyFill="1" applyAlignment="1">
      <alignment vertical="center"/>
    </xf>
    <xf numFmtId="165" fontId="6" fillId="0" borderId="0" xfId="2" applyNumberFormat="1" applyFont="1" applyFill="1" applyBorder="1" applyAlignment="1">
      <alignment vertical="center"/>
    </xf>
    <xf numFmtId="165" fontId="6" fillId="0" borderId="23" xfId="2" applyNumberFormat="1" applyFont="1" applyFill="1" applyBorder="1" applyAlignment="1">
      <alignment vertical="center"/>
    </xf>
    <xf numFmtId="3" fontId="0" fillId="0" borderId="21" xfId="0" applyNumberFormat="1" applyFill="1" applyBorder="1"/>
    <xf numFmtId="3" fontId="0" fillId="0" borderId="20" xfId="0" applyNumberFormat="1" applyFill="1" applyBorder="1"/>
    <xf numFmtId="3" fontId="1" fillId="0" borderId="21" xfId="0" applyNumberFormat="1" applyFont="1" applyFill="1" applyBorder="1"/>
    <xf numFmtId="3" fontId="1" fillId="0" borderId="0" xfId="0" applyNumberFormat="1" applyFont="1" applyFill="1" applyBorder="1"/>
    <xf numFmtId="0" fontId="19" fillId="0" borderId="0" xfId="2" applyFont="1" applyAlignment="1">
      <alignment horizontal="left"/>
    </xf>
    <xf numFmtId="0" fontId="19" fillId="0" borderId="0" xfId="2" applyFont="1"/>
    <xf numFmtId="165" fontId="20" fillId="0" borderId="0" xfId="2" applyNumberFormat="1" applyFont="1" applyFill="1" applyAlignment="1">
      <alignment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/>
    </xf>
    <xf numFmtId="0" fontId="5" fillId="0" borderId="4" xfId="2" applyFont="1" applyBorder="1" applyAlignment="1">
      <alignment horizontal="left" vertical="center"/>
    </xf>
    <xf numFmtId="0" fontId="5" fillId="0" borderId="4" xfId="2" applyFont="1" applyBorder="1" applyAlignment="1">
      <alignment vertical="center"/>
    </xf>
    <xf numFmtId="165" fontId="6" fillId="0" borderId="4" xfId="2" applyNumberFormat="1" applyFont="1" applyFill="1" applyBorder="1" applyAlignment="1">
      <alignment vertical="center"/>
    </xf>
    <xf numFmtId="3" fontId="0" fillId="0" borderId="0" xfId="0" applyNumberFormat="1" applyFill="1" applyBorder="1"/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0" xfId="0" applyFont="1" applyFill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quotePrefix="1" applyFont="1" applyFill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3" fontId="1" fillId="2" borderId="0" xfId="0" applyNumberFormat="1" applyFont="1" applyFill="1"/>
    <xf numFmtId="3" fontId="1" fillId="0" borderId="0" xfId="0" applyNumberFormat="1" applyFont="1"/>
    <xf numFmtId="3" fontId="0" fillId="0" borderId="0" xfId="0" applyNumberFormat="1"/>
    <xf numFmtId="3" fontId="1" fillId="0" borderId="3" xfId="0" applyNumberFormat="1" applyFont="1" applyBorder="1"/>
    <xf numFmtId="0" fontId="23" fillId="0" borderId="0" xfId="0" applyFont="1"/>
    <xf numFmtId="0" fontId="0" fillId="0" borderId="0" xfId="0" applyFont="1"/>
    <xf numFmtId="0" fontId="25" fillId="0" borderId="0" xfId="2" applyFont="1"/>
    <xf numFmtId="37" fontId="25" fillId="0" borderId="0" xfId="2" applyNumberFormat="1" applyFont="1"/>
    <xf numFmtId="166" fontId="25" fillId="0" borderId="0" xfId="2" applyNumberFormat="1" applyFont="1"/>
    <xf numFmtId="0" fontId="25" fillId="0" borderId="4" xfId="2" applyFont="1" applyBorder="1"/>
    <xf numFmtId="37" fontId="25" fillId="0" borderId="4" xfId="2" applyNumberFormat="1" applyFont="1" applyBorder="1"/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2" xfId="0" applyFont="1" applyBorder="1"/>
    <xf numFmtId="0" fontId="1" fillId="0" borderId="13" xfId="0" applyFont="1" applyBorder="1"/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6" xfId="0" applyBorder="1"/>
    <xf numFmtId="0" fontId="0" fillId="0" borderId="1" xfId="0" applyBorder="1"/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4" xfId="0" applyBorder="1"/>
    <xf numFmtId="0" fontId="0" fillId="0" borderId="0" xfId="0"/>
    <xf numFmtId="1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2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1">
    <cellStyle name="Calc Currency (0)" xfId="3" xr:uid="{00000000-0005-0000-0000-000000000000}"/>
    <cellStyle name="Copied" xfId="4" xr:uid="{00000000-0005-0000-0000-000001000000}"/>
    <cellStyle name="Entered" xfId="5" xr:uid="{00000000-0005-0000-0000-000002000000}"/>
    <cellStyle name="Excel Built-in Comma" xfId="6" xr:uid="{00000000-0005-0000-0000-000003000000}"/>
    <cellStyle name="Excel Built-in Normal" xfId="7" xr:uid="{00000000-0005-0000-0000-000004000000}"/>
    <cellStyle name="Ezres 2" xfId="8" xr:uid="{00000000-0005-0000-0000-000005000000}"/>
    <cellStyle name="Ezres 2 2" xfId="20" xr:uid="{00000000-0005-0000-0000-000006000000}"/>
    <cellStyle name="Header1" xfId="9" xr:uid="{00000000-0005-0000-0000-000007000000}"/>
    <cellStyle name="Header2" xfId="10" xr:uid="{00000000-0005-0000-0000-000008000000}"/>
    <cellStyle name="Normál" xfId="0" builtinId="0"/>
    <cellStyle name="Normál 2" xfId="1" xr:uid="{00000000-0005-0000-0000-00000A000000}"/>
    <cellStyle name="Normál 2 2" xfId="19" xr:uid="{00000000-0005-0000-0000-00000B000000}"/>
    <cellStyle name="Normál 3" xfId="2" xr:uid="{00000000-0005-0000-0000-00000C000000}"/>
    <cellStyle name="Normál 4" xfId="18" xr:uid="{00000000-0005-0000-0000-00000D000000}"/>
    <cellStyle name="Normal_#10-Headcount" xfId="11" xr:uid="{00000000-0005-0000-0000-00000E000000}"/>
    <cellStyle name="PSChar" xfId="12" xr:uid="{00000000-0005-0000-0000-00000F000000}"/>
    <cellStyle name="PSHeading" xfId="13" xr:uid="{00000000-0005-0000-0000-000010000000}"/>
    <cellStyle name="RevList" xfId="14" xr:uid="{00000000-0005-0000-0000-000011000000}"/>
    <cellStyle name="SubAccount" xfId="15" xr:uid="{00000000-0005-0000-0000-000012000000}"/>
    <cellStyle name="Subtotal" xfId="16" xr:uid="{00000000-0005-0000-0000-000013000000}"/>
    <cellStyle name="Százalék 2" xfId="17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9"/>
  <sheetViews>
    <sheetView tabSelected="1" zoomScaleNormal="100" workbookViewId="0">
      <selection activeCell="U66" sqref="U66"/>
    </sheetView>
  </sheetViews>
  <sheetFormatPr defaultRowHeight="15" x14ac:dyDescent="0.25"/>
  <cols>
    <col min="1" max="9" width="3.140625" style="23" bestFit="1" customWidth="1"/>
    <col min="10" max="10" width="7.140625" style="23" customWidth="1"/>
    <col min="11" max="11" width="3.28515625" style="23" customWidth="1"/>
    <col min="12" max="17" width="3.140625" style="23" bestFit="1" customWidth="1"/>
    <col min="18" max="18" width="9.140625" style="23"/>
    <col min="19" max="19" width="12" style="23" bestFit="1" customWidth="1"/>
    <col min="20" max="20" width="9.28515625" style="23" bestFit="1" customWidth="1"/>
    <col min="21" max="21" width="12" style="23" bestFit="1" customWidth="1"/>
    <col min="22" max="23" width="9.140625" style="23"/>
    <col min="24" max="25" width="9.85546875" style="23" bestFit="1" customWidth="1"/>
    <col min="26" max="16384" width="9.140625" style="23"/>
  </cols>
  <sheetData>
    <row r="1" spans="1:21" x14ac:dyDescent="0.25">
      <c r="A1" s="2">
        <v>1</v>
      </c>
      <c r="B1" s="1">
        <v>9</v>
      </c>
      <c r="C1" s="1">
        <v>0</v>
      </c>
      <c r="D1" s="1">
        <v>0</v>
      </c>
      <c r="E1" s="1">
        <v>6</v>
      </c>
      <c r="F1" s="1">
        <v>6</v>
      </c>
      <c r="G1" s="1">
        <v>5</v>
      </c>
      <c r="H1" s="1">
        <v>7</v>
      </c>
      <c r="I1" s="1">
        <v>9</v>
      </c>
      <c r="J1" s="1">
        <v>4</v>
      </c>
      <c r="K1" s="1">
        <v>2</v>
      </c>
      <c r="L1" s="1">
        <v>0</v>
      </c>
      <c r="M1" s="1">
        <v>5</v>
      </c>
      <c r="N1" s="1">
        <v>1</v>
      </c>
      <c r="O1" s="1">
        <v>2</v>
      </c>
      <c r="P1" s="1">
        <v>0</v>
      </c>
      <c r="Q1" s="1">
        <v>1</v>
      </c>
    </row>
    <row r="2" spans="1:21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4" spans="1:21" x14ac:dyDescent="0.25">
      <c r="A4" s="2"/>
      <c r="B4" s="1"/>
      <c r="C4" s="1" t="s">
        <v>0</v>
      </c>
      <c r="D4" s="1"/>
      <c r="E4" s="1"/>
      <c r="F4" s="1" t="s">
        <v>0</v>
      </c>
      <c r="G4" s="1"/>
      <c r="H4" s="1"/>
      <c r="I4" s="1"/>
      <c r="J4" s="1"/>
      <c r="K4" s="1"/>
      <c r="L4" s="1"/>
    </row>
    <row r="5" spans="1:21" x14ac:dyDescent="0.25">
      <c r="A5" s="80" t="s">
        <v>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7" spans="1:21" x14ac:dyDescent="0.25">
      <c r="A7" s="94" t="s">
        <v>78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S7" s="79" t="s">
        <v>91</v>
      </c>
      <c r="T7" s="79"/>
      <c r="U7" s="79"/>
    </row>
    <row r="8" spans="1:21" x14ac:dyDescent="0.25">
      <c r="A8" s="80" t="s">
        <v>38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S8" s="80" t="s">
        <v>3</v>
      </c>
      <c r="T8" s="80"/>
      <c r="U8" s="80"/>
    </row>
    <row r="10" spans="1:21" ht="15.75" thickBot="1" x14ac:dyDescent="0.3">
      <c r="U10" s="3" t="s">
        <v>6</v>
      </c>
    </row>
    <row r="11" spans="1:21" ht="60" x14ac:dyDescent="0.25">
      <c r="A11" s="81" t="s">
        <v>4</v>
      </c>
      <c r="B11" s="82"/>
      <c r="C11" s="83"/>
      <c r="D11" s="84" t="s">
        <v>5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  <c r="S11" s="17">
        <v>43830</v>
      </c>
      <c r="T11" s="16" t="s">
        <v>7</v>
      </c>
      <c r="U11" s="17">
        <v>44196</v>
      </c>
    </row>
    <row r="12" spans="1:21" ht="15.75" thickBot="1" x14ac:dyDescent="0.3">
      <c r="A12" s="86" t="s">
        <v>39</v>
      </c>
      <c r="B12" s="87"/>
      <c r="C12" s="88"/>
      <c r="D12" s="87" t="s">
        <v>40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8"/>
      <c r="S12" s="5" t="s">
        <v>41</v>
      </c>
      <c r="T12" s="5" t="s">
        <v>42</v>
      </c>
      <c r="U12" s="12" t="s">
        <v>43</v>
      </c>
    </row>
    <row r="13" spans="1:21" ht="15.75" thickBot="1" x14ac:dyDescent="0.3">
      <c r="A13" s="89">
        <v>1</v>
      </c>
      <c r="B13" s="90"/>
      <c r="C13" s="91"/>
      <c r="D13" s="92" t="s">
        <v>44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  <c r="S13" s="6">
        <f>+S14+S16+S18</f>
        <v>124528</v>
      </c>
      <c r="T13" s="6">
        <v>0</v>
      </c>
      <c r="U13" s="13">
        <f>+U14+U16+U18</f>
        <v>114721</v>
      </c>
    </row>
    <row r="14" spans="1:21" x14ac:dyDescent="0.25">
      <c r="A14" s="81">
        <v>2</v>
      </c>
      <c r="B14" s="82"/>
      <c r="C14" s="83"/>
      <c r="D14" s="105" t="s">
        <v>45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6"/>
      <c r="S14" s="15">
        <v>0</v>
      </c>
      <c r="T14" s="9">
        <v>0</v>
      </c>
      <c r="U14" s="15">
        <v>0</v>
      </c>
    </row>
    <row r="15" spans="1:21" x14ac:dyDescent="0.25">
      <c r="A15" s="95">
        <v>3</v>
      </c>
      <c r="B15" s="96"/>
      <c r="C15" s="97"/>
      <c r="D15" s="98" t="s">
        <v>46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15"/>
      <c r="T15" s="9">
        <v>0</v>
      </c>
      <c r="U15" s="15"/>
    </row>
    <row r="16" spans="1:21" x14ac:dyDescent="0.25">
      <c r="A16" s="95">
        <v>4</v>
      </c>
      <c r="B16" s="96"/>
      <c r="C16" s="97"/>
      <c r="D16" s="98" t="s">
        <v>47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15">
        <v>121278</v>
      </c>
      <c r="T16" s="9">
        <v>0</v>
      </c>
      <c r="U16" s="15">
        <v>114471</v>
      </c>
    </row>
    <row r="17" spans="1:24" x14ac:dyDescent="0.25">
      <c r="A17" s="95">
        <v>5</v>
      </c>
      <c r="B17" s="96"/>
      <c r="C17" s="97"/>
      <c r="D17" s="98" t="s">
        <v>48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15"/>
      <c r="T17" s="9">
        <v>0</v>
      </c>
      <c r="U17" s="15"/>
    </row>
    <row r="18" spans="1:24" x14ac:dyDescent="0.25">
      <c r="A18" s="95">
        <v>6</v>
      </c>
      <c r="B18" s="96"/>
      <c r="C18" s="97"/>
      <c r="D18" s="98" t="s">
        <v>49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15">
        <v>3250</v>
      </c>
      <c r="T18" s="9">
        <v>0</v>
      </c>
      <c r="U18" s="15">
        <v>250</v>
      </c>
      <c r="X18" s="47"/>
    </row>
    <row r="19" spans="1:24" ht="15.75" thickBot="1" x14ac:dyDescent="0.3">
      <c r="A19" s="100">
        <v>7</v>
      </c>
      <c r="B19" s="101"/>
      <c r="C19" s="102"/>
      <c r="D19" s="103" t="s">
        <v>50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  <c r="S19" s="14">
        <v>0</v>
      </c>
      <c r="T19" s="7">
        <v>0</v>
      </c>
      <c r="U19" s="14">
        <v>0</v>
      </c>
    </row>
    <row r="20" spans="1:24" ht="15.75" thickBot="1" x14ac:dyDescent="0.3">
      <c r="A20" s="89">
        <v>8</v>
      </c>
      <c r="B20" s="90"/>
      <c r="C20" s="91"/>
      <c r="D20" s="92" t="s">
        <v>51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6">
        <f>SUM(S21:S24)</f>
        <v>37123</v>
      </c>
      <c r="T20" s="6">
        <v>0</v>
      </c>
      <c r="U20" s="13">
        <f>+U21+U22+U23+U24</f>
        <v>37945</v>
      </c>
    </row>
    <row r="21" spans="1:24" x14ac:dyDescent="0.25">
      <c r="A21" s="81">
        <v>9</v>
      </c>
      <c r="B21" s="82"/>
      <c r="C21" s="83"/>
      <c r="D21" s="105" t="s">
        <v>52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6"/>
      <c r="S21" s="15"/>
      <c r="T21" s="9">
        <v>0</v>
      </c>
      <c r="U21" s="15"/>
    </row>
    <row r="22" spans="1:24" x14ac:dyDescent="0.25">
      <c r="A22" s="95">
        <v>10</v>
      </c>
      <c r="B22" s="96"/>
      <c r="C22" s="97"/>
      <c r="D22" s="98" t="s">
        <v>53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  <c r="S22" s="15">
        <v>54</v>
      </c>
      <c r="T22" s="9">
        <v>0</v>
      </c>
      <c r="U22" s="15">
        <v>523</v>
      </c>
    </row>
    <row r="23" spans="1:24" x14ac:dyDescent="0.25">
      <c r="A23" s="95">
        <v>11</v>
      </c>
      <c r="B23" s="96"/>
      <c r="C23" s="97"/>
      <c r="D23" s="98" t="s">
        <v>54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15"/>
      <c r="T23" s="9">
        <v>0</v>
      </c>
      <c r="U23" s="15"/>
    </row>
    <row r="24" spans="1:24" ht="15.75" thickBot="1" x14ac:dyDescent="0.3">
      <c r="A24" s="100">
        <v>12</v>
      </c>
      <c r="B24" s="101"/>
      <c r="C24" s="102"/>
      <c r="D24" s="103" t="s">
        <v>55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4"/>
      <c r="S24" s="14">
        <v>37069</v>
      </c>
      <c r="T24" s="7">
        <v>0</v>
      </c>
      <c r="U24" s="14">
        <v>37422</v>
      </c>
    </row>
    <row r="25" spans="1:24" ht="15.75" thickBot="1" x14ac:dyDescent="0.3">
      <c r="A25" s="89">
        <v>13</v>
      </c>
      <c r="B25" s="90"/>
      <c r="C25" s="91"/>
      <c r="D25" s="92" t="s">
        <v>56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3"/>
      <c r="S25" s="6">
        <v>3805</v>
      </c>
      <c r="T25" s="6">
        <v>0</v>
      </c>
      <c r="U25" s="13">
        <v>3702</v>
      </c>
    </row>
    <row r="26" spans="1:24" ht="15.75" thickBot="1" x14ac:dyDescent="0.3">
      <c r="A26" s="89">
        <v>14</v>
      </c>
      <c r="B26" s="90"/>
      <c r="C26" s="91"/>
      <c r="D26" s="92" t="s">
        <v>57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3"/>
      <c r="S26" s="13">
        <f>S13+S20+S25</f>
        <v>165456</v>
      </c>
      <c r="T26" s="6">
        <v>0</v>
      </c>
      <c r="U26" s="13">
        <f>U13+U20+U25</f>
        <v>156368</v>
      </c>
    </row>
    <row r="27" spans="1:24" ht="15.75" thickBot="1" x14ac:dyDescent="0.3">
      <c r="A27" s="18"/>
      <c r="B27" s="19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2"/>
      <c r="S27" s="24"/>
      <c r="T27" s="6"/>
      <c r="U27" s="13"/>
    </row>
    <row r="28" spans="1:24" ht="15.75" thickBot="1" x14ac:dyDescent="0.3">
      <c r="A28" s="89">
        <v>15</v>
      </c>
      <c r="B28" s="90"/>
      <c r="C28" s="91"/>
      <c r="D28" s="92" t="s">
        <v>58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  <c r="S28" s="6">
        <f>SUM(S29:S36)</f>
        <v>90413</v>
      </c>
      <c r="T28" s="6">
        <v>0</v>
      </c>
      <c r="U28" s="13">
        <f>SUM(U29:U36)</f>
        <v>84603</v>
      </c>
    </row>
    <row r="29" spans="1:24" x14ac:dyDescent="0.25">
      <c r="A29" s="81">
        <v>16</v>
      </c>
      <c r="B29" s="82"/>
      <c r="C29" s="83"/>
      <c r="D29" s="105" t="s">
        <v>8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6"/>
      <c r="S29" s="15">
        <v>21278</v>
      </c>
      <c r="T29" s="9">
        <v>0</v>
      </c>
      <c r="U29" s="15">
        <v>21278</v>
      </c>
      <c r="X29" s="47"/>
    </row>
    <row r="30" spans="1:24" x14ac:dyDescent="0.25">
      <c r="A30" s="95">
        <v>17</v>
      </c>
      <c r="B30" s="96"/>
      <c r="C30" s="97"/>
      <c r="D30" s="98" t="s">
        <v>59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15">
        <v>0</v>
      </c>
      <c r="T30" s="9">
        <v>0</v>
      </c>
      <c r="U30" s="15"/>
    </row>
    <row r="31" spans="1:24" x14ac:dyDescent="0.25">
      <c r="A31" s="95">
        <v>18</v>
      </c>
      <c r="B31" s="96"/>
      <c r="C31" s="97"/>
      <c r="D31" s="98" t="s">
        <v>9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15">
        <v>0</v>
      </c>
      <c r="T31" s="9">
        <v>0</v>
      </c>
      <c r="U31" s="15"/>
    </row>
    <row r="32" spans="1:24" x14ac:dyDescent="0.25">
      <c r="A32" s="95">
        <v>19</v>
      </c>
      <c r="B32" s="96"/>
      <c r="C32" s="97"/>
      <c r="D32" s="98" t="s">
        <v>10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36">
        <v>78561</v>
      </c>
      <c r="T32" s="9">
        <v>0</v>
      </c>
      <c r="U32" s="36">
        <v>78561</v>
      </c>
      <c r="X32" s="47"/>
    </row>
    <row r="33" spans="1:22" x14ac:dyDescent="0.25">
      <c r="A33" s="95">
        <v>20</v>
      </c>
      <c r="B33" s="96"/>
      <c r="C33" s="97"/>
      <c r="D33" s="98" t="s">
        <v>11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36">
        <v>-7827</v>
      </c>
      <c r="T33" s="9">
        <v>0</v>
      </c>
      <c r="U33" s="36">
        <f>S33+S36</f>
        <v>-9426</v>
      </c>
    </row>
    <row r="34" spans="1:22" x14ac:dyDescent="0.25">
      <c r="A34" s="95">
        <v>21</v>
      </c>
      <c r="B34" s="96"/>
      <c r="C34" s="97"/>
      <c r="D34" s="98" t="s">
        <v>12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36"/>
      <c r="T34" s="9">
        <v>0</v>
      </c>
      <c r="U34" s="36"/>
    </row>
    <row r="35" spans="1:22" x14ac:dyDescent="0.25">
      <c r="A35" s="95">
        <v>22</v>
      </c>
      <c r="B35" s="96"/>
      <c r="C35" s="97"/>
      <c r="D35" s="98" t="s">
        <v>13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36">
        <v>0</v>
      </c>
      <c r="T35" s="9">
        <v>0</v>
      </c>
      <c r="U35" s="36"/>
    </row>
    <row r="36" spans="1:22" ht="15.75" thickBot="1" x14ac:dyDescent="0.3">
      <c r="A36" s="100">
        <v>23</v>
      </c>
      <c r="B36" s="101"/>
      <c r="C36" s="102"/>
      <c r="D36" s="103" t="s">
        <v>355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4"/>
      <c r="S36" s="14">
        <v>-1599</v>
      </c>
      <c r="T36" s="7">
        <v>0</v>
      </c>
      <c r="U36" s="14">
        <f>U76</f>
        <v>-5810</v>
      </c>
    </row>
    <row r="37" spans="1:22" ht="15.75" thickBot="1" x14ac:dyDescent="0.3">
      <c r="A37" s="89">
        <v>24</v>
      </c>
      <c r="B37" s="90"/>
      <c r="C37" s="91"/>
      <c r="D37" s="92" t="s">
        <v>60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3"/>
      <c r="S37" s="6">
        <v>0</v>
      </c>
      <c r="T37" s="6">
        <v>0</v>
      </c>
      <c r="U37" s="13">
        <v>0</v>
      </c>
    </row>
    <row r="38" spans="1:22" ht="15.75" thickBot="1" x14ac:dyDescent="0.3">
      <c r="A38" s="89">
        <v>25</v>
      </c>
      <c r="B38" s="90"/>
      <c r="C38" s="91"/>
      <c r="D38" s="92" t="s">
        <v>61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3"/>
      <c r="S38" s="13">
        <f>SUM(S39:S41)</f>
        <v>3484</v>
      </c>
      <c r="T38" s="6">
        <v>0</v>
      </c>
      <c r="U38" s="13">
        <f>SUM(U39:U41)</f>
        <v>2067</v>
      </c>
    </row>
    <row r="39" spans="1:22" x14ac:dyDescent="0.25">
      <c r="A39" s="81">
        <v>26</v>
      </c>
      <c r="B39" s="82"/>
      <c r="C39" s="83"/>
      <c r="D39" s="105" t="s">
        <v>62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6"/>
      <c r="S39" s="15"/>
      <c r="T39" s="9">
        <v>0</v>
      </c>
      <c r="U39" s="15"/>
    </row>
    <row r="40" spans="1:22" x14ac:dyDescent="0.25">
      <c r="A40" s="95">
        <v>27</v>
      </c>
      <c r="B40" s="96"/>
      <c r="C40" s="97"/>
      <c r="D40" s="98" t="s">
        <v>63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15"/>
      <c r="T40" s="9">
        <v>0</v>
      </c>
      <c r="U40" s="15"/>
    </row>
    <row r="41" spans="1:22" ht="15.75" thickBot="1" x14ac:dyDescent="0.3">
      <c r="A41" s="100">
        <v>28</v>
      </c>
      <c r="B41" s="101"/>
      <c r="C41" s="102"/>
      <c r="D41" s="103" t="s">
        <v>64</v>
      </c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4"/>
      <c r="S41" s="35">
        <v>3484</v>
      </c>
      <c r="T41" s="7">
        <v>0</v>
      </c>
      <c r="U41" s="35">
        <v>2067</v>
      </c>
    </row>
    <row r="42" spans="1:22" ht="15.75" thickBot="1" x14ac:dyDescent="0.3">
      <c r="A42" s="89">
        <v>29</v>
      </c>
      <c r="B42" s="90"/>
      <c r="C42" s="91"/>
      <c r="D42" s="92" t="s">
        <v>65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  <c r="S42" s="6">
        <v>71559</v>
      </c>
      <c r="T42" s="6">
        <v>0</v>
      </c>
      <c r="U42" s="13">
        <v>69698</v>
      </c>
    </row>
    <row r="43" spans="1:22" ht="15.75" thickBot="1" x14ac:dyDescent="0.3">
      <c r="A43" s="11"/>
      <c r="B43" s="10"/>
      <c r="C43" s="1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8"/>
      <c r="T43" s="8"/>
      <c r="U43" s="14"/>
    </row>
    <row r="44" spans="1:22" ht="15.75" thickBot="1" x14ac:dyDescent="0.3">
      <c r="A44" s="89">
        <v>30</v>
      </c>
      <c r="B44" s="90"/>
      <c r="C44" s="91"/>
      <c r="D44" s="92" t="s">
        <v>66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3"/>
      <c r="S44" s="13">
        <f>S28+S37+S38+S42</f>
        <v>165456</v>
      </c>
      <c r="T44" s="6">
        <v>0</v>
      </c>
      <c r="U44" s="13">
        <f>U28+U37+U38+U42</f>
        <v>156368</v>
      </c>
      <c r="V44" s="25">
        <f>+U44-U26</f>
        <v>0</v>
      </c>
    </row>
    <row r="45" spans="1:22" x14ac:dyDescent="0.25">
      <c r="U45" s="25"/>
    </row>
    <row r="46" spans="1:22" x14ac:dyDescent="0.25">
      <c r="B46" s="107" t="s">
        <v>14</v>
      </c>
      <c r="C46" s="107"/>
      <c r="D46" s="107"/>
      <c r="E46" s="107"/>
      <c r="F46" s="108" t="s">
        <v>83</v>
      </c>
      <c r="G46" s="94"/>
      <c r="H46" s="94"/>
      <c r="I46" s="94"/>
      <c r="J46" s="94"/>
      <c r="S46" s="94"/>
      <c r="T46" s="94"/>
      <c r="U46" s="94"/>
    </row>
    <row r="47" spans="1:22" x14ac:dyDescent="0.25">
      <c r="S47" s="109" t="s">
        <v>15</v>
      </c>
      <c r="T47" s="80"/>
      <c r="U47" s="80"/>
    </row>
    <row r="49" spans="1:25" x14ac:dyDescent="0.25">
      <c r="A49" s="2">
        <v>1</v>
      </c>
      <c r="B49" s="1">
        <v>9</v>
      </c>
      <c r="C49" s="1">
        <v>0</v>
      </c>
      <c r="D49" s="1">
        <v>0</v>
      </c>
      <c r="E49" s="1">
        <v>6</v>
      </c>
      <c r="F49" s="1">
        <v>6</v>
      </c>
      <c r="G49" s="1">
        <v>5</v>
      </c>
      <c r="H49" s="1">
        <v>7</v>
      </c>
      <c r="I49" s="1">
        <v>9</v>
      </c>
      <c r="J49" s="1">
        <v>4</v>
      </c>
      <c r="K49" s="1">
        <v>2</v>
      </c>
      <c r="L49" s="1">
        <v>0</v>
      </c>
      <c r="M49" s="1">
        <v>5</v>
      </c>
      <c r="N49" s="1">
        <v>3</v>
      </c>
      <c r="O49" s="1">
        <v>1</v>
      </c>
      <c r="P49" s="1">
        <v>0</v>
      </c>
      <c r="Q49" s="1">
        <v>1</v>
      </c>
    </row>
    <row r="50" spans="1:25" x14ac:dyDescent="0.25">
      <c r="A50" s="80" t="s">
        <v>1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2" spans="1:25" x14ac:dyDescent="0.25">
      <c r="A52" s="2"/>
      <c r="B52" s="1"/>
      <c r="C52" s="1" t="s">
        <v>0</v>
      </c>
      <c r="D52" s="1"/>
      <c r="E52" s="1"/>
      <c r="F52" s="1" t="s">
        <v>0</v>
      </c>
      <c r="G52" s="1"/>
      <c r="H52" s="1"/>
      <c r="I52" s="1"/>
      <c r="J52" s="1"/>
      <c r="K52" s="1"/>
      <c r="L52" s="1"/>
    </row>
    <row r="53" spans="1:25" x14ac:dyDescent="0.25">
      <c r="A53" s="80" t="s">
        <v>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</row>
    <row r="55" spans="1:25" x14ac:dyDescent="0.25">
      <c r="A55" s="94" t="s">
        <v>78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S55" s="79" t="str">
        <f>+S7</f>
        <v>2020.01.01-2020.12.31</v>
      </c>
      <c r="T55" s="79"/>
      <c r="U55" s="79"/>
    </row>
    <row r="56" spans="1:25" ht="32.25" customHeight="1" x14ac:dyDescent="0.25">
      <c r="A56" s="109" t="s">
        <v>67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S56" s="80" t="s">
        <v>3</v>
      </c>
      <c r="T56" s="80"/>
      <c r="U56" s="80"/>
    </row>
    <row r="58" spans="1:25" ht="15.75" thickBot="1" x14ac:dyDescent="0.3">
      <c r="U58" s="3" t="s">
        <v>6</v>
      </c>
    </row>
    <row r="59" spans="1:25" ht="60" x14ac:dyDescent="0.25">
      <c r="A59" s="81" t="s">
        <v>4</v>
      </c>
      <c r="B59" s="82"/>
      <c r="C59" s="83"/>
      <c r="D59" s="84" t="s">
        <v>5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5"/>
      <c r="S59" s="17">
        <v>43830</v>
      </c>
      <c r="T59" s="16" t="s">
        <v>7</v>
      </c>
      <c r="U59" s="26">
        <f>+U11</f>
        <v>44196</v>
      </c>
    </row>
    <row r="60" spans="1:25" ht="15.75" thickBot="1" x14ac:dyDescent="0.3">
      <c r="A60" s="86" t="s">
        <v>39</v>
      </c>
      <c r="B60" s="87"/>
      <c r="C60" s="88"/>
      <c r="D60" s="87" t="s">
        <v>40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8"/>
      <c r="S60" s="5" t="s">
        <v>41</v>
      </c>
      <c r="T60" s="5" t="s">
        <v>42</v>
      </c>
      <c r="U60" s="12" t="s">
        <v>43</v>
      </c>
    </row>
    <row r="61" spans="1:25" ht="15.75" thickBot="1" x14ac:dyDescent="0.3">
      <c r="A61" s="89" t="s">
        <v>16</v>
      </c>
      <c r="B61" s="90"/>
      <c r="C61" s="91"/>
      <c r="D61" s="92" t="s">
        <v>68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  <c r="S61" s="13">
        <v>3969</v>
      </c>
      <c r="T61" s="6">
        <v>0</v>
      </c>
      <c r="U61" s="13">
        <v>2038</v>
      </c>
      <c r="V61" s="25"/>
      <c r="X61" s="38"/>
      <c r="Y61" s="38"/>
    </row>
    <row r="62" spans="1:25" ht="15.75" thickBot="1" x14ac:dyDescent="0.3">
      <c r="A62" s="89" t="s">
        <v>17</v>
      </c>
      <c r="B62" s="90"/>
      <c r="C62" s="91"/>
      <c r="D62" s="92" t="s">
        <v>69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3"/>
      <c r="S62" s="13">
        <v>0</v>
      </c>
      <c r="T62" s="6">
        <v>0</v>
      </c>
      <c r="U62" s="13">
        <v>0</v>
      </c>
      <c r="X62" s="38"/>
      <c r="Y62" s="38"/>
    </row>
    <row r="63" spans="1:25" ht="15.75" thickBot="1" x14ac:dyDescent="0.3">
      <c r="A63" s="89" t="s">
        <v>18</v>
      </c>
      <c r="B63" s="90"/>
      <c r="C63" s="91"/>
      <c r="D63" s="92" t="s">
        <v>19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3"/>
      <c r="S63" s="13">
        <v>62691</v>
      </c>
      <c r="T63" s="6">
        <v>0</v>
      </c>
      <c r="U63" s="13">
        <v>59271</v>
      </c>
      <c r="X63" s="38"/>
      <c r="Y63" s="38"/>
    </row>
    <row r="64" spans="1:25" ht="15.75" thickBot="1" x14ac:dyDescent="0.3">
      <c r="A64" s="110"/>
      <c r="B64" s="111"/>
      <c r="C64" s="112"/>
      <c r="D64" s="113" t="s">
        <v>20</v>
      </c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4"/>
      <c r="S64" s="14"/>
      <c r="T64" s="7">
        <v>0</v>
      </c>
      <c r="U64" s="14"/>
      <c r="X64" s="25"/>
      <c r="Y64" s="38"/>
    </row>
    <row r="65" spans="1:25" ht="15.75" thickBot="1" x14ac:dyDescent="0.3">
      <c r="A65" s="89" t="s">
        <v>21</v>
      </c>
      <c r="B65" s="90"/>
      <c r="C65" s="91"/>
      <c r="D65" s="92" t="s">
        <v>70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13">
        <v>25370</v>
      </c>
      <c r="T65" s="6">
        <v>0</v>
      </c>
      <c r="U65" s="13">
        <v>19067</v>
      </c>
      <c r="V65" s="25"/>
      <c r="W65" s="25"/>
      <c r="X65" s="25"/>
      <c r="Y65" s="25"/>
    </row>
    <row r="66" spans="1:25" ht="15.75" thickBot="1" x14ac:dyDescent="0.3">
      <c r="A66" s="89" t="s">
        <v>22</v>
      </c>
      <c r="B66" s="90"/>
      <c r="C66" s="91"/>
      <c r="D66" s="92" t="s">
        <v>71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13">
        <v>35739</v>
      </c>
      <c r="T66" s="6">
        <v>0</v>
      </c>
      <c r="U66" s="13">
        <v>40981</v>
      </c>
      <c r="V66" s="25"/>
      <c r="X66" s="38"/>
    </row>
    <row r="67" spans="1:25" ht="15.75" thickBot="1" x14ac:dyDescent="0.3">
      <c r="A67" s="89" t="s">
        <v>23</v>
      </c>
      <c r="B67" s="90"/>
      <c r="C67" s="91"/>
      <c r="D67" s="92" t="s">
        <v>24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13">
        <v>7147</v>
      </c>
      <c r="T67" s="6">
        <v>0</v>
      </c>
      <c r="U67" s="13">
        <v>7840</v>
      </c>
      <c r="X67" s="38"/>
    </row>
    <row r="68" spans="1:25" ht="15.75" thickBot="1" x14ac:dyDescent="0.3">
      <c r="A68" s="89" t="s">
        <v>25</v>
      </c>
      <c r="B68" s="90"/>
      <c r="C68" s="91"/>
      <c r="D68" s="92" t="s">
        <v>26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13">
        <v>1430</v>
      </c>
      <c r="T68" s="6">
        <v>0</v>
      </c>
      <c r="U68" s="13">
        <v>734</v>
      </c>
      <c r="X68" s="38"/>
    </row>
    <row r="69" spans="1:25" ht="15.75" thickBot="1" x14ac:dyDescent="0.3">
      <c r="A69" s="110"/>
      <c r="B69" s="111"/>
      <c r="C69" s="112"/>
      <c r="D69" s="113" t="s">
        <v>27</v>
      </c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4"/>
      <c r="S69" s="14">
        <v>0</v>
      </c>
      <c r="T69" s="7">
        <v>0</v>
      </c>
      <c r="U69" s="14">
        <v>0</v>
      </c>
      <c r="X69" s="25"/>
    </row>
    <row r="70" spans="1:25" ht="15.75" thickBot="1" x14ac:dyDescent="0.3">
      <c r="A70" s="89" t="s">
        <v>28</v>
      </c>
      <c r="B70" s="90"/>
      <c r="C70" s="91"/>
      <c r="D70" s="92" t="s">
        <v>29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3"/>
      <c r="S70" s="13">
        <f>S61+S63-S65-S66-S67-S68</f>
        <v>-3026</v>
      </c>
      <c r="T70" s="6">
        <v>0</v>
      </c>
      <c r="U70" s="13">
        <f>U61+U63-U65-U66-U67-U68</f>
        <v>-7313</v>
      </c>
    </row>
    <row r="71" spans="1:25" ht="15.75" thickBot="1" x14ac:dyDescent="0.3">
      <c r="A71" s="89" t="s">
        <v>30</v>
      </c>
      <c r="B71" s="90"/>
      <c r="C71" s="91"/>
      <c r="D71" s="92" t="s">
        <v>72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3"/>
      <c r="S71" s="13">
        <v>1503</v>
      </c>
      <c r="T71" s="6">
        <v>0</v>
      </c>
      <c r="U71" s="13">
        <v>1503</v>
      </c>
      <c r="X71" s="38"/>
    </row>
    <row r="72" spans="1:25" ht="15.75" thickBot="1" x14ac:dyDescent="0.3">
      <c r="A72" s="89" t="s">
        <v>31</v>
      </c>
      <c r="B72" s="90"/>
      <c r="C72" s="91"/>
      <c r="D72" s="92" t="s">
        <v>73</v>
      </c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13">
        <v>0</v>
      </c>
      <c r="T72" s="6">
        <v>0</v>
      </c>
      <c r="U72" s="13">
        <v>0</v>
      </c>
      <c r="X72" s="38"/>
    </row>
    <row r="73" spans="1:25" ht="15.75" thickBot="1" x14ac:dyDescent="0.3">
      <c r="A73" s="89" t="s">
        <v>32</v>
      </c>
      <c r="B73" s="90"/>
      <c r="C73" s="91"/>
      <c r="D73" s="92" t="s">
        <v>33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13">
        <f>S71-S72</f>
        <v>1503</v>
      </c>
      <c r="T73" s="6">
        <v>0</v>
      </c>
      <c r="U73" s="13">
        <f>U71-U72</f>
        <v>1503</v>
      </c>
      <c r="X73" s="38"/>
    </row>
    <row r="74" spans="1:25" ht="15.75" thickBot="1" x14ac:dyDescent="0.3">
      <c r="A74" s="89" t="s">
        <v>34</v>
      </c>
      <c r="B74" s="90"/>
      <c r="C74" s="91"/>
      <c r="D74" s="92" t="s">
        <v>80</v>
      </c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13">
        <f>S70+S73</f>
        <v>-1523</v>
      </c>
      <c r="T74" s="6">
        <v>0</v>
      </c>
      <c r="U74" s="13">
        <f>U70+U73</f>
        <v>-5810</v>
      </c>
      <c r="X74" s="38"/>
    </row>
    <row r="75" spans="1:25" ht="15.75" thickBot="1" x14ac:dyDescent="0.3">
      <c r="A75" s="89" t="s">
        <v>35</v>
      </c>
      <c r="B75" s="90"/>
      <c r="C75" s="91"/>
      <c r="D75" s="92" t="s">
        <v>37</v>
      </c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37">
        <v>76</v>
      </c>
      <c r="T75" s="6">
        <v>0</v>
      </c>
      <c r="U75" s="37">
        <v>0</v>
      </c>
    </row>
    <row r="76" spans="1:25" ht="15.75" thickBot="1" x14ac:dyDescent="0.3">
      <c r="A76" s="89" t="s">
        <v>36</v>
      </c>
      <c r="B76" s="90"/>
      <c r="C76" s="91"/>
      <c r="D76" s="92" t="s">
        <v>354</v>
      </c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13">
        <f>S74-S75</f>
        <v>-1599</v>
      </c>
      <c r="T76" s="6">
        <v>0</v>
      </c>
      <c r="U76" s="13">
        <f>U74-U75</f>
        <v>-5810</v>
      </c>
    </row>
    <row r="78" spans="1:25" x14ac:dyDescent="0.25">
      <c r="B78" s="107" t="s">
        <v>14</v>
      </c>
      <c r="C78" s="107"/>
      <c r="D78" s="107"/>
      <c r="E78" s="107"/>
      <c r="F78" s="108" t="str">
        <f>+F46</f>
        <v>2021. március 31.</v>
      </c>
      <c r="G78" s="94"/>
      <c r="H78" s="94"/>
      <c r="I78" s="94"/>
      <c r="J78" s="94"/>
      <c r="S78" s="94"/>
      <c r="T78" s="94"/>
      <c r="U78" s="94"/>
    </row>
    <row r="79" spans="1:25" x14ac:dyDescent="0.25">
      <c r="S79" s="109" t="s">
        <v>15</v>
      </c>
      <c r="T79" s="80"/>
      <c r="U79" s="80"/>
    </row>
  </sheetData>
  <mergeCells count="120">
    <mergeCell ref="B78:E78"/>
    <mergeCell ref="F78:J78"/>
    <mergeCell ref="S78:U78"/>
    <mergeCell ref="S79:U79"/>
    <mergeCell ref="A75:C75"/>
    <mergeCell ref="D75:R75"/>
    <mergeCell ref="A76:C76"/>
    <mergeCell ref="D76:R76"/>
    <mergeCell ref="A73:C73"/>
    <mergeCell ref="D73:R73"/>
    <mergeCell ref="A74:C74"/>
    <mergeCell ref="D74:R74"/>
    <mergeCell ref="A70:C70"/>
    <mergeCell ref="D70:R70"/>
    <mergeCell ref="A71:C71"/>
    <mergeCell ref="D71:R71"/>
    <mergeCell ref="A72:C72"/>
    <mergeCell ref="D72:R72"/>
    <mergeCell ref="A67:C67"/>
    <mergeCell ref="D67:R67"/>
    <mergeCell ref="A68:C68"/>
    <mergeCell ref="D68:R68"/>
    <mergeCell ref="A69:C69"/>
    <mergeCell ref="D69:R69"/>
    <mergeCell ref="A64:C64"/>
    <mergeCell ref="D64:R64"/>
    <mergeCell ref="A65:C65"/>
    <mergeCell ref="D65:R65"/>
    <mergeCell ref="A66:C66"/>
    <mergeCell ref="D66:R66"/>
    <mergeCell ref="A61:C61"/>
    <mergeCell ref="D61:R61"/>
    <mergeCell ref="A62:C62"/>
    <mergeCell ref="D62:R62"/>
    <mergeCell ref="A63:C63"/>
    <mergeCell ref="D63:R63"/>
    <mergeCell ref="A56:N56"/>
    <mergeCell ref="S56:U56"/>
    <mergeCell ref="A59:C59"/>
    <mergeCell ref="D59:R59"/>
    <mergeCell ref="A60:C60"/>
    <mergeCell ref="D60:R60"/>
    <mergeCell ref="S46:U46"/>
    <mergeCell ref="S47:U47"/>
    <mergeCell ref="A50:Q50"/>
    <mergeCell ref="A53:L53"/>
    <mergeCell ref="A55:N55"/>
    <mergeCell ref="S55:U55"/>
    <mergeCell ref="A42:C42"/>
    <mergeCell ref="D42:R42"/>
    <mergeCell ref="A44:C44"/>
    <mergeCell ref="D44:R44"/>
    <mergeCell ref="B46:E46"/>
    <mergeCell ref="F46:J46"/>
    <mergeCell ref="A39:C39"/>
    <mergeCell ref="D39:R39"/>
    <mergeCell ref="A40:C40"/>
    <mergeCell ref="D40:R40"/>
    <mergeCell ref="A41:C41"/>
    <mergeCell ref="D41:R41"/>
    <mergeCell ref="A36:C36"/>
    <mergeCell ref="D36:R36"/>
    <mergeCell ref="A37:C37"/>
    <mergeCell ref="D37:R37"/>
    <mergeCell ref="A38:C38"/>
    <mergeCell ref="D38:R38"/>
    <mergeCell ref="A33:C33"/>
    <mergeCell ref="D33:R33"/>
    <mergeCell ref="A34:C34"/>
    <mergeCell ref="D34:R34"/>
    <mergeCell ref="A35:C35"/>
    <mergeCell ref="D35:R35"/>
    <mergeCell ref="A30:C30"/>
    <mergeCell ref="D30:R30"/>
    <mergeCell ref="A31:C31"/>
    <mergeCell ref="D31:R31"/>
    <mergeCell ref="A32:C32"/>
    <mergeCell ref="D32:R32"/>
    <mergeCell ref="A26:C26"/>
    <mergeCell ref="D26:R26"/>
    <mergeCell ref="A28:C28"/>
    <mergeCell ref="D28:R28"/>
    <mergeCell ref="A29:C29"/>
    <mergeCell ref="D29:R29"/>
    <mergeCell ref="A23:C23"/>
    <mergeCell ref="D23:R23"/>
    <mergeCell ref="A24:C24"/>
    <mergeCell ref="D24:R24"/>
    <mergeCell ref="A25:C25"/>
    <mergeCell ref="D25:R25"/>
    <mergeCell ref="A20:C20"/>
    <mergeCell ref="D20:R20"/>
    <mergeCell ref="A21:C21"/>
    <mergeCell ref="D21:R21"/>
    <mergeCell ref="A22:C22"/>
    <mergeCell ref="D22:R22"/>
    <mergeCell ref="A2:Q2"/>
    <mergeCell ref="A5:L5"/>
    <mergeCell ref="A7:N7"/>
    <mergeCell ref="A17:C17"/>
    <mergeCell ref="D17:R17"/>
    <mergeCell ref="A18:C18"/>
    <mergeCell ref="D18:R18"/>
    <mergeCell ref="A19:C19"/>
    <mergeCell ref="D19:R19"/>
    <mergeCell ref="A14:C14"/>
    <mergeCell ref="D14:R14"/>
    <mergeCell ref="A15:C15"/>
    <mergeCell ref="D15:R15"/>
    <mergeCell ref="A16:C16"/>
    <mergeCell ref="D16:R16"/>
    <mergeCell ref="S7:U7"/>
    <mergeCell ref="A8:N8"/>
    <mergeCell ref="S8:U8"/>
    <mergeCell ref="A11:C11"/>
    <mergeCell ref="D11:R11"/>
    <mergeCell ref="A12:C12"/>
    <mergeCell ref="D12:R12"/>
    <mergeCell ref="A13:C13"/>
    <mergeCell ref="D13:R13"/>
  </mergeCells>
  <pageMargins left="0.7" right="0.7" top="0.75" bottom="0.75" header="0.3" footer="0.3"/>
  <pageSetup paperSize="9" scale="87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61C20-F671-4F4E-B73A-3A7DA0B96142}">
  <dimension ref="A1:J259"/>
  <sheetViews>
    <sheetView topLeftCell="A199" workbookViewId="0">
      <selection activeCell="I220" sqref="I219:I220"/>
    </sheetView>
  </sheetViews>
  <sheetFormatPr defaultRowHeight="15" x14ac:dyDescent="0.25"/>
  <cols>
    <col min="2" max="2" width="27" customWidth="1"/>
    <col min="3" max="6" width="10.85546875" bestFit="1" customWidth="1"/>
    <col min="7" max="7" width="13.28515625" customWidth="1"/>
    <col min="8" max="9" width="10.85546875" bestFit="1" customWidth="1"/>
  </cols>
  <sheetData>
    <row r="1" spans="1:10" ht="15.75" x14ac:dyDescent="0.25">
      <c r="A1" s="115" t="s">
        <v>93</v>
      </c>
      <c r="B1" s="115"/>
      <c r="C1" s="115"/>
      <c r="D1" s="115"/>
      <c r="E1" s="115"/>
      <c r="F1" s="115"/>
      <c r="G1" s="115"/>
      <c r="H1" s="115"/>
      <c r="I1" s="50"/>
      <c r="J1" s="50"/>
    </row>
    <row r="2" spans="1:10" x14ac:dyDescent="0.25">
      <c r="A2" s="52" t="s">
        <v>94</v>
      </c>
      <c r="B2" s="50"/>
      <c r="C2" s="50"/>
      <c r="D2" s="50"/>
      <c r="E2" s="50"/>
      <c r="F2" s="50"/>
      <c r="G2" s="53" t="s">
        <v>95</v>
      </c>
      <c r="H2" s="50"/>
      <c r="I2" s="50"/>
      <c r="J2" s="50"/>
    </row>
    <row r="3" spans="1:10" x14ac:dyDescent="0.25">
      <c r="A3" s="52" t="s">
        <v>96</v>
      </c>
      <c r="B3" s="50"/>
      <c r="C3" s="50"/>
      <c r="D3" s="50"/>
      <c r="E3" s="50"/>
      <c r="F3" s="50"/>
      <c r="G3" s="53" t="s">
        <v>97</v>
      </c>
      <c r="H3" s="50"/>
      <c r="I3" s="50"/>
      <c r="J3" s="50"/>
    </row>
    <row r="5" spans="1:10" x14ac:dyDescent="0.25">
      <c r="A5" s="72" t="s">
        <v>98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73" t="s">
        <v>99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5">
      <c r="A7" s="73" t="s">
        <v>100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25">
      <c r="A8" s="51"/>
      <c r="B8" s="51"/>
      <c r="C8" s="116" t="s">
        <v>101</v>
      </c>
      <c r="D8" s="116"/>
      <c r="E8" s="116" t="s">
        <v>102</v>
      </c>
      <c r="F8" s="116"/>
      <c r="G8" s="116" t="s">
        <v>103</v>
      </c>
      <c r="H8" s="116"/>
      <c r="I8" s="51"/>
      <c r="J8" s="54"/>
    </row>
    <row r="9" spans="1:10" x14ac:dyDescent="0.25">
      <c r="A9" s="60" t="s">
        <v>104</v>
      </c>
      <c r="B9" s="56" t="s">
        <v>105</v>
      </c>
      <c r="C9" s="57" t="s">
        <v>106</v>
      </c>
      <c r="D9" s="57" t="s">
        <v>107</v>
      </c>
      <c r="E9" s="57" t="s">
        <v>106</v>
      </c>
      <c r="F9" s="57" t="s">
        <v>107</v>
      </c>
      <c r="G9" s="57" t="s">
        <v>106</v>
      </c>
      <c r="H9" s="57" t="s">
        <v>107</v>
      </c>
      <c r="I9" s="57" t="s">
        <v>108</v>
      </c>
      <c r="J9" s="65"/>
    </row>
    <row r="10" spans="1:10" x14ac:dyDescent="0.25">
      <c r="A10" s="61">
        <v>1</v>
      </c>
      <c r="B10" s="58" t="s">
        <v>109</v>
      </c>
      <c r="C10" s="68">
        <v>207813417</v>
      </c>
      <c r="D10" s="68">
        <v>83285763</v>
      </c>
      <c r="E10" s="68">
        <v>209880855</v>
      </c>
      <c r="F10" s="68">
        <v>95160100</v>
      </c>
      <c r="G10" s="68">
        <v>205847136</v>
      </c>
      <c r="H10" s="68">
        <v>91126381</v>
      </c>
      <c r="I10" s="68">
        <v>114720755</v>
      </c>
      <c r="J10" s="66" t="s">
        <v>110</v>
      </c>
    </row>
    <row r="11" spans="1:10" x14ac:dyDescent="0.25">
      <c r="A11" s="62">
        <v>11</v>
      </c>
      <c r="B11" s="51" t="s">
        <v>111</v>
      </c>
      <c r="C11" s="69">
        <v>200000</v>
      </c>
      <c r="D11" s="69">
        <v>200000</v>
      </c>
      <c r="E11" s="69">
        <v>200000</v>
      </c>
      <c r="F11" s="69">
        <v>200000</v>
      </c>
      <c r="G11" s="69">
        <v>200000</v>
      </c>
      <c r="H11" s="69">
        <v>200000</v>
      </c>
      <c r="I11" s="69">
        <v>0</v>
      </c>
      <c r="J11" s="55" t="s">
        <v>110</v>
      </c>
    </row>
    <row r="12" spans="1:10" x14ac:dyDescent="0.25">
      <c r="A12" s="52">
        <v>114</v>
      </c>
      <c r="B12" s="50" t="s">
        <v>112</v>
      </c>
      <c r="C12" s="70">
        <v>200000</v>
      </c>
      <c r="D12" s="70">
        <v>0</v>
      </c>
      <c r="E12" s="70">
        <v>200000</v>
      </c>
      <c r="F12" s="70">
        <v>0</v>
      </c>
      <c r="G12" s="70">
        <v>200000</v>
      </c>
      <c r="H12" s="70">
        <v>0</v>
      </c>
      <c r="I12" s="70">
        <v>200000</v>
      </c>
      <c r="J12" s="54" t="s">
        <v>110</v>
      </c>
    </row>
    <row r="13" spans="1:10" x14ac:dyDescent="0.25">
      <c r="A13" s="62">
        <v>119</v>
      </c>
      <c r="B13" s="51" t="s">
        <v>113</v>
      </c>
      <c r="C13" s="69">
        <v>0</v>
      </c>
      <c r="D13" s="69">
        <v>200000</v>
      </c>
      <c r="E13" s="69">
        <v>0</v>
      </c>
      <c r="F13" s="69">
        <v>200000</v>
      </c>
      <c r="G13" s="69">
        <v>0</v>
      </c>
      <c r="H13" s="69">
        <v>200000</v>
      </c>
      <c r="I13" s="69">
        <v>200000</v>
      </c>
      <c r="J13" s="55" t="s">
        <v>114</v>
      </c>
    </row>
    <row r="14" spans="1:10" x14ac:dyDescent="0.25">
      <c r="A14" s="52">
        <v>1194</v>
      </c>
      <c r="B14" s="50" t="s">
        <v>115</v>
      </c>
      <c r="C14" s="70">
        <v>0</v>
      </c>
      <c r="D14" s="70">
        <v>200000</v>
      </c>
      <c r="E14" s="70">
        <v>0</v>
      </c>
      <c r="F14" s="70">
        <v>200000</v>
      </c>
      <c r="G14" s="70">
        <v>0</v>
      </c>
      <c r="H14" s="70">
        <v>200000</v>
      </c>
      <c r="I14" s="70">
        <v>200000</v>
      </c>
      <c r="J14" s="54" t="s">
        <v>114</v>
      </c>
    </row>
    <row r="15" spans="1:10" x14ac:dyDescent="0.25">
      <c r="A15" s="62">
        <v>12</v>
      </c>
      <c r="B15" s="51" t="s">
        <v>116</v>
      </c>
      <c r="C15" s="69">
        <v>191684414</v>
      </c>
      <c r="D15" s="69">
        <v>73862636</v>
      </c>
      <c r="E15" s="69">
        <v>191984414</v>
      </c>
      <c r="F15" s="69">
        <v>80023228</v>
      </c>
      <c r="G15" s="69">
        <v>191984414</v>
      </c>
      <c r="H15" s="69">
        <v>80023228</v>
      </c>
      <c r="I15" s="69">
        <v>111961186</v>
      </c>
      <c r="J15" s="55" t="s">
        <v>110</v>
      </c>
    </row>
    <row r="16" spans="1:10" x14ac:dyDescent="0.25">
      <c r="A16" s="52">
        <v>121</v>
      </c>
      <c r="B16" s="50" t="s">
        <v>117</v>
      </c>
      <c r="C16" s="70">
        <v>3859000</v>
      </c>
      <c r="D16" s="70">
        <v>0</v>
      </c>
      <c r="E16" s="70">
        <v>3859000</v>
      </c>
      <c r="F16" s="70">
        <v>0</v>
      </c>
      <c r="G16" s="70">
        <v>3859000</v>
      </c>
      <c r="H16" s="70">
        <v>0</v>
      </c>
      <c r="I16" s="70">
        <v>3859000</v>
      </c>
      <c r="J16" s="54" t="s">
        <v>110</v>
      </c>
    </row>
    <row r="17" spans="1:10" x14ac:dyDescent="0.25">
      <c r="A17" s="52">
        <v>122</v>
      </c>
      <c r="B17" s="50" t="s">
        <v>118</v>
      </c>
      <c r="C17" s="70">
        <v>9241877</v>
      </c>
      <c r="D17" s="70">
        <v>0</v>
      </c>
      <c r="E17" s="70">
        <v>9241877</v>
      </c>
      <c r="F17" s="70">
        <v>0</v>
      </c>
      <c r="G17" s="70">
        <v>9241877</v>
      </c>
      <c r="H17" s="70">
        <v>0</v>
      </c>
      <c r="I17" s="70">
        <v>9241877</v>
      </c>
      <c r="J17" s="54" t="s">
        <v>110</v>
      </c>
    </row>
    <row r="18" spans="1:10" x14ac:dyDescent="0.25">
      <c r="A18" s="52">
        <v>123</v>
      </c>
      <c r="B18" s="50" t="s">
        <v>119</v>
      </c>
      <c r="C18" s="70">
        <v>99237079</v>
      </c>
      <c r="D18" s="70">
        <v>0</v>
      </c>
      <c r="E18" s="70">
        <v>99237079</v>
      </c>
      <c r="F18" s="70">
        <v>0</v>
      </c>
      <c r="G18" s="70">
        <v>99237079</v>
      </c>
      <c r="H18" s="70">
        <v>0</v>
      </c>
      <c r="I18" s="70">
        <v>99237079</v>
      </c>
      <c r="J18" s="54" t="s">
        <v>110</v>
      </c>
    </row>
    <row r="19" spans="1:10" x14ac:dyDescent="0.25">
      <c r="A19" s="52">
        <v>124</v>
      </c>
      <c r="B19" s="50" t="s">
        <v>120</v>
      </c>
      <c r="C19" s="70">
        <v>10061978</v>
      </c>
      <c r="D19" s="70">
        <v>0</v>
      </c>
      <c r="E19" s="70">
        <v>10361978</v>
      </c>
      <c r="F19" s="70">
        <v>0</v>
      </c>
      <c r="G19" s="70">
        <v>10361978</v>
      </c>
      <c r="H19" s="70">
        <v>0</v>
      </c>
      <c r="I19" s="70">
        <v>10361978</v>
      </c>
      <c r="J19" s="54" t="s">
        <v>110</v>
      </c>
    </row>
    <row r="20" spans="1:10" x14ac:dyDescent="0.25">
      <c r="A20" s="52">
        <v>125</v>
      </c>
      <c r="B20" s="50" t="s">
        <v>121</v>
      </c>
      <c r="C20" s="70">
        <v>69284480</v>
      </c>
      <c r="D20" s="70">
        <v>0</v>
      </c>
      <c r="E20" s="70">
        <v>69284480</v>
      </c>
      <c r="F20" s="70">
        <v>0</v>
      </c>
      <c r="G20" s="70">
        <v>69284480</v>
      </c>
      <c r="H20" s="70">
        <v>0</v>
      </c>
      <c r="I20" s="70">
        <v>69284480</v>
      </c>
      <c r="J20" s="54" t="s">
        <v>110</v>
      </c>
    </row>
    <row r="21" spans="1:10" x14ac:dyDescent="0.25">
      <c r="A21" s="62">
        <v>129</v>
      </c>
      <c r="B21" s="51" t="s">
        <v>122</v>
      </c>
      <c r="C21" s="69">
        <v>0</v>
      </c>
      <c r="D21" s="69">
        <v>73862636</v>
      </c>
      <c r="E21" s="69">
        <v>0</v>
      </c>
      <c r="F21" s="69">
        <v>80023228</v>
      </c>
      <c r="G21" s="69">
        <v>0</v>
      </c>
      <c r="H21" s="69">
        <v>80023228</v>
      </c>
      <c r="I21" s="69">
        <v>80023228</v>
      </c>
      <c r="J21" s="55" t="s">
        <v>114</v>
      </c>
    </row>
    <row r="22" spans="1:10" x14ac:dyDescent="0.25">
      <c r="A22" s="52">
        <v>1291</v>
      </c>
      <c r="B22" s="50" t="s">
        <v>123</v>
      </c>
      <c r="C22" s="70">
        <v>0</v>
      </c>
      <c r="D22" s="70">
        <v>135778</v>
      </c>
      <c r="E22" s="70">
        <v>0</v>
      </c>
      <c r="F22" s="70">
        <v>157960</v>
      </c>
      <c r="G22" s="70">
        <v>0</v>
      </c>
      <c r="H22" s="70">
        <v>157960</v>
      </c>
      <c r="I22" s="70">
        <v>157960</v>
      </c>
      <c r="J22" s="54" t="s">
        <v>114</v>
      </c>
    </row>
    <row r="23" spans="1:10" x14ac:dyDescent="0.25">
      <c r="A23" s="52">
        <v>1293</v>
      </c>
      <c r="B23" s="50" t="s">
        <v>124</v>
      </c>
      <c r="C23" s="70">
        <v>0</v>
      </c>
      <c r="D23" s="70">
        <v>18417046</v>
      </c>
      <c r="E23" s="70">
        <v>0</v>
      </c>
      <c r="F23" s="70">
        <v>20401792</v>
      </c>
      <c r="G23" s="70">
        <v>0</v>
      </c>
      <c r="H23" s="70">
        <v>20401792</v>
      </c>
      <c r="I23" s="70">
        <v>20401792</v>
      </c>
      <c r="J23" s="54" t="s">
        <v>114</v>
      </c>
    </row>
    <row r="24" spans="1:10" x14ac:dyDescent="0.25">
      <c r="A24" s="52">
        <v>1294</v>
      </c>
      <c r="B24" s="50" t="s">
        <v>125</v>
      </c>
      <c r="C24" s="70">
        <v>0</v>
      </c>
      <c r="D24" s="70">
        <v>2420653</v>
      </c>
      <c r="E24" s="70">
        <v>0</v>
      </c>
      <c r="F24" s="70">
        <v>2644577</v>
      </c>
      <c r="G24" s="70">
        <v>0</v>
      </c>
      <c r="H24" s="70">
        <v>2644577</v>
      </c>
      <c r="I24" s="70">
        <v>2644577</v>
      </c>
      <c r="J24" s="54" t="s">
        <v>114</v>
      </c>
    </row>
    <row r="25" spans="1:10" x14ac:dyDescent="0.25">
      <c r="A25" s="52">
        <v>1295</v>
      </c>
      <c r="B25" s="50" t="s">
        <v>126</v>
      </c>
      <c r="C25" s="70">
        <v>0</v>
      </c>
      <c r="D25" s="70">
        <v>52889159</v>
      </c>
      <c r="E25" s="70">
        <v>0</v>
      </c>
      <c r="F25" s="70">
        <v>56818899</v>
      </c>
      <c r="G25" s="70">
        <v>0</v>
      </c>
      <c r="H25" s="70">
        <v>56818899</v>
      </c>
      <c r="I25" s="70">
        <v>56818899</v>
      </c>
      <c r="J25" s="54" t="s">
        <v>114</v>
      </c>
    </row>
    <row r="26" spans="1:10" x14ac:dyDescent="0.25">
      <c r="A26" s="62">
        <v>14</v>
      </c>
      <c r="B26" s="51" t="s">
        <v>127</v>
      </c>
      <c r="C26" s="69">
        <v>12679003</v>
      </c>
      <c r="D26" s="69">
        <v>9223127</v>
      </c>
      <c r="E26" s="69">
        <v>13412722</v>
      </c>
      <c r="F26" s="69">
        <v>10903153</v>
      </c>
      <c r="G26" s="69">
        <v>13412722</v>
      </c>
      <c r="H26" s="69">
        <v>10903153</v>
      </c>
      <c r="I26" s="69">
        <v>2509569</v>
      </c>
      <c r="J26" s="55" t="s">
        <v>110</v>
      </c>
    </row>
    <row r="27" spans="1:10" x14ac:dyDescent="0.25">
      <c r="A27" s="52">
        <v>141</v>
      </c>
      <c r="B27" s="50" t="s">
        <v>128</v>
      </c>
      <c r="C27" s="70">
        <v>141573</v>
      </c>
      <c r="D27" s="70">
        <v>0</v>
      </c>
      <c r="E27" s="70">
        <v>141573</v>
      </c>
      <c r="F27" s="70">
        <v>0</v>
      </c>
      <c r="G27" s="70">
        <v>141573</v>
      </c>
      <c r="H27" s="70">
        <v>0</v>
      </c>
      <c r="I27" s="70">
        <v>141573</v>
      </c>
      <c r="J27" s="54" t="s">
        <v>110</v>
      </c>
    </row>
    <row r="28" spans="1:10" x14ac:dyDescent="0.25">
      <c r="A28" s="52">
        <v>142</v>
      </c>
      <c r="B28" s="50" t="s">
        <v>129</v>
      </c>
      <c r="C28" s="70">
        <v>7439065</v>
      </c>
      <c r="D28" s="70">
        <v>0</v>
      </c>
      <c r="E28" s="70">
        <v>7439065</v>
      </c>
      <c r="F28" s="70">
        <v>0</v>
      </c>
      <c r="G28" s="70">
        <v>7439065</v>
      </c>
      <c r="H28" s="70">
        <v>0</v>
      </c>
      <c r="I28" s="70">
        <v>7439065</v>
      </c>
      <c r="J28" s="54" t="s">
        <v>110</v>
      </c>
    </row>
    <row r="29" spans="1:10" x14ac:dyDescent="0.25">
      <c r="A29" s="52">
        <v>143</v>
      </c>
      <c r="B29" s="50" t="s">
        <v>130</v>
      </c>
      <c r="C29" s="70">
        <v>1168941</v>
      </c>
      <c r="D29" s="70">
        <v>0</v>
      </c>
      <c r="E29" s="70">
        <v>1168941</v>
      </c>
      <c r="F29" s="70">
        <v>0</v>
      </c>
      <c r="G29" s="70">
        <v>1168941</v>
      </c>
      <c r="H29" s="70">
        <v>0</v>
      </c>
      <c r="I29" s="70">
        <v>1168941</v>
      </c>
      <c r="J29" s="54" t="s">
        <v>110</v>
      </c>
    </row>
    <row r="30" spans="1:10" x14ac:dyDescent="0.25">
      <c r="A30" s="52">
        <v>145</v>
      </c>
      <c r="B30" s="50" t="s">
        <v>131</v>
      </c>
      <c r="C30" s="70">
        <v>3929424</v>
      </c>
      <c r="D30" s="70">
        <v>0</v>
      </c>
      <c r="E30" s="70">
        <v>4663143</v>
      </c>
      <c r="F30" s="70">
        <v>0</v>
      </c>
      <c r="G30" s="70">
        <v>4663143</v>
      </c>
      <c r="H30" s="70">
        <v>0</v>
      </c>
      <c r="I30" s="70">
        <v>4663143</v>
      </c>
      <c r="J30" s="54" t="s">
        <v>110</v>
      </c>
    </row>
    <row r="31" spans="1:10" x14ac:dyDescent="0.25">
      <c r="A31" s="62">
        <v>149</v>
      </c>
      <c r="B31" s="51" t="s">
        <v>132</v>
      </c>
      <c r="C31" s="69">
        <v>0</v>
      </c>
      <c r="D31" s="69">
        <v>9223127</v>
      </c>
      <c r="E31" s="69">
        <v>0</v>
      </c>
      <c r="F31" s="69">
        <v>10903153</v>
      </c>
      <c r="G31" s="69">
        <v>0</v>
      </c>
      <c r="H31" s="69">
        <v>10903153</v>
      </c>
      <c r="I31" s="69">
        <v>10903153</v>
      </c>
      <c r="J31" s="55" t="s">
        <v>114</v>
      </c>
    </row>
    <row r="32" spans="1:10" x14ac:dyDescent="0.25">
      <c r="A32" s="52">
        <v>1491</v>
      </c>
      <c r="B32" s="50" t="s">
        <v>133</v>
      </c>
      <c r="C32" s="70">
        <v>0</v>
      </c>
      <c r="D32" s="70">
        <v>110774</v>
      </c>
      <c r="E32" s="70">
        <v>0</v>
      </c>
      <c r="F32" s="70">
        <v>131298</v>
      </c>
      <c r="G32" s="70">
        <v>0</v>
      </c>
      <c r="H32" s="70">
        <v>131298</v>
      </c>
      <c r="I32" s="70">
        <v>131298</v>
      </c>
      <c r="J32" s="54" t="s">
        <v>114</v>
      </c>
    </row>
    <row r="33" spans="1:10" x14ac:dyDescent="0.25">
      <c r="A33" s="52">
        <v>1492</v>
      </c>
      <c r="B33" s="50" t="s">
        <v>134</v>
      </c>
      <c r="C33" s="70">
        <v>0</v>
      </c>
      <c r="D33" s="70">
        <v>4181951</v>
      </c>
      <c r="E33" s="70">
        <v>0</v>
      </c>
      <c r="F33" s="70">
        <v>5077697</v>
      </c>
      <c r="G33" s="70">
        <v>0</v>
      </c>
      <c r="H33" s="70">
        <v>5077697</v>
      </c>
      <c r="I33" s="70">
        <v>5077697</v>
      </c>
      <c r="J33" s="54" t="s">
        <v>114</v>
      </c>
    </row>
    <row r="34" spans="1:10" x14ac:dyDescent="0.25">
      <c r="A34" s="52">
        <v>1493</v>
      </c>
      <c r="B34" s="50" t="s">
        <v>135</v>
      </c>
      <c r="C34" s="70">
        <v>0</v>
      </c>
      <c r="D34" s="70">
        <v>1000978</v>
      </c>
      <c r="E34" s="70">
        <v>0</v>
      </c>
      <c r="F34" s="70">
        <v>1031015</v>
      </c>
      <c r="G34" s="70">
        <v>0</v>
      </c>
      <c r="H34" s="70">
        <v>1031015</v>
      </c>
      <c r="I34" s="70">
        <v>1031015</v>
      </c>
      <c r="J34" s="54" t="s">
        <v>114</v>
      </c>
    </row>
    <row r="35" spans="1:10" x14ac:dyDescent="0.25">
      <c r="A35" s="52">
        <v>1495</v>
      </c>
      <c r="B35" s="50" t="s">
        <v>136</v>
      </c>
      <c r="C35" s="70">
        <v>0</v>
      </c>
      <c r="D35" s="70">
        <v>3929424</v>
      </c>
      <c r="E35" s="70">
        <v>0</v>
      </c>
      <c r="F35" s="70">
        <v>4663143</v>
      </c>
      <c r="G35" s="70">
        <v>0</v>
      </c>
      <c r="H35" s="70">
        <v>4663143</v>
      </c>
      <c r="I35" s="70">
        <v>4663143</v>
      </c>
      <c r="J35" s="54" t="s">
        <v>114</v>
      </c>
    </row>
    <row r="36" spans="1:10" x14ac:dyDescent="0.25">
      <c r="A36" s="62">
        <v>16</v>
      </c>
      <c r="B36" s="51" t="s">
        <v>137</v>
      </c>
      <c r="C36" s="69">
        <v>0</v>
      </c>
      <c r="D36" s="69">
        <v>0</v>
      </c>
      <c r="E36" s="69">
        <v>1033719</v>
      </c>
      <c r="F36" s="69">
        <v>1033719</v>
      </c>
      <c r="G36" s="69">
        <v>0</v>
      </c>
      <c r="H36" s="69">
        <v>0</v>
      </c>
      <c r="I36" s="69">
        <v>0</v>
      </c>
      <c r="J36" s="55" t="s">
        <v>110</v>
      </c>
    </row>
    <row r="37" spans="1:10" x14ac:dyDescent="0.25">
      <c r="A37" s="52">
        <v>161</v>
      </c>
      <c r="B37" s="50" t="s">
        <v>138</v>
      </c>
      <c r="C37" s="70">
        <v>0</v>
      </c>
      <c r="D37" s="70">
        <v>0</v>
      </c>
      <c r="E37" s="70">
        <v>1033719</v>
      </c>
      <c r="F37" s="70">
        <v>1033719</v>
      </c>
      <c r="G37" s="70">
        <v>0</v>
      </c>
      <c r="H37" s="70">
        <v>0</v>
      </c>
      <c r="I37" s="70">
        <v>0</v>
      </c>
      <c r="J37" s="54" t="s">
        <v>110</v>
      </c>
    </row>
    <row r="38" spans="1:10" x14ac:dyDescent="0.25">
      <c r="A38" s="62">
        <v>17</v>
      </c>
      <c r="B38" s="51" t="s">
        <v>139</v>
      </c>
      <c r="C38" s="69">
        <v>3250000</v>
      </c>
      <c r="D38" s="69">
        <v>0</v>
      </c>
      <c r="E38" s="69">
        <v>3250000</v>
      </c>
      <c r="F38" s="69">
        <v>3000000</v>
      </c>
      <c r="G38" s="69">
        <v>250000</v>
      </c>
      <c r="H38" s="69">
        <v>0</v>
      </c>
      <c r="I38" s="69">
        <v>250000</v>
      </c>
      <c r="J38" s="55" t="s">
        <v>110</v>
      </c>
    </row>
    <row r="39" spans="1:10" x14ac:dyDescent="0.25">
      <c r="A39" s="52">
        <v>171</v>
      </c>
      <c r="B39" s="50" t="s">
        <v>140</v>
      </c>
      <c r="C39" s="70">
        <v>3000000</v>
      </c>
      <c r="D39" s="70">
        <v>0</v>
      </c>
      <c r="E39" s="70">
        <v>3000000</v>
      </c>
      <c r="F39" s="70">
        <v>3000000</v>
      </c>
      <c r="G39" s="70">
        <v>0</v>
      </c>
      <c r="H39" s="70">
        <v>0</v>
      </c>
      <c r="I39" s="70">
        <v>0</v>
      </c>
      <c r="J39" s="54" t="s">
        <v>110</v>
      </c>
    </row>
    <row r="40" spans="1:10" x14ac:dyDescent="0.25">
      <c r="A40" s="62">
        <v>172</v>
      </c>
      <c r="B40" s="51" t="s">
        <v>141</v>
      </c>
      <c r="C40" s="69">
        <v>250000</v>
      </c>
      <c r="D40" s="69">
        <v>0</v>
      </c>
      <c r="E40" s="69">
        <v>250000</v>
      </c>
      <c r="F40" s="69">
        <v>0</v>
      </c>
      <c r="G40" s="69">
        <v>250000</v>
      </c>
      <c r="H40" s="69">
        <v>0</v>
      </c>
      <c r="I40" s="69">
        <v>250000</v>
      </c>
      <c r="J40" s="55" t="s">
        <v>110</v>
      </c>
    </row>
    <row r="41" spans="1:10" x14ac:dyDescent="0.25">
      <c r="A41" s="52">
        <v>1721</v>
      </c>
      <c r="B41" s="50" t="s">
        <v>142</v>
      </c>
      <c r="C41" s="70">
        <v>250000</v>
      </c>
      <c r="D41" s="70">
        <v>0</v>
      </c>
      <c r="E41" s="70">
        <v>250000</v>
      </c>
      <c r="F41" s="70">
        <v>0</v>
      </c>
      <c r="G41" s="70">
        <v>250000</v>
      </c>
      <c r="H41" s="70">
        <v>0</v>
      </c>
      <c r="I41" s="70">
        <v>250000</v>
      </c>
      <c r="J41" s="54" t="s">
        <v>110</v>
      </c>
    </row>
    <row r="42" spans="1:10" x14ac:dyDescent="0.25">
      <c r="A42" s="61">
        <v>2</v>
      </c>
      <c r="B42" s="58" t="s">
        <v>143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6" t="s">
        <v>110</v>
      </c>
    </row>
    <row r="43" spans="1:10" x14ac:dyDescent="0.25">
      <c r="A43" s="61">
        <v>3</v>
      </c>
      <c r="B43" s="58" t="s">
        <v>144</v>
      </c>
      <c r="C43" s="68">
        <v>40874347</v>
      </c>
      <c r="D43" s="68">
        <v>0</v>
      </c>
      <c r="E43" s="68">
        <v>389687667</v>
      </c>
      <c r="F43" s="68">
        <v>348396309</v>
      </c>
      <c r="G43" s="68">
        <v>41345948</v>
      </c>
      <c r="H43" s="68">
        <v>54590</v>
      </c>
      <c r="I43" s="68">
        <v>41291358</v>
      </c>
      <c r="J43" s="66" t="s">
        <v>110</v>
      </c>
    </row>
    <row r="44" spans="1:10" x14ac:dyDescent="0.25">
      <c r="A44" s="62">
        <v>31</v>
      </c>
      <c r="B44" s="51" t="s">
        <v>145</v>
      </c>
      <c r="C44" s="69">
        <v>0</v>
      </c>
      <c r="D44" s="69">
        <v>0</v>
      </c>
      <c r="E44" s="69">
        <v>2558315</v>
      </c>
      <c r="F44" s="69">
        <v>2558315</v>
      </c>
      <c r="G44" s="69">
        <v>0</v>
      </c>
      <c r="H44" s="69">
        <v>0</v>
      </c>
      <c r="I44" s="69">
        <v>0</v>
      </c>
      <c r="J44" s="55" t="s">
        <v>110</v>
      </c>
    </row>
    <row r="45" spans="1:10" x14ac:dyDescent="0.25">
      <c r="A45" s="52">
        <v>311</v>
      </c>
      <c r="B45" s="50" t="s">
        <v>146</v>
      </c>
      <c r="C45" s="70">
        <v>0</v>
      </c>
      <c r="D45" s="70">
        <v>0</v>
      </c>
      <c r="E45" s="70">
        <v>2558315</v>
      </c>
      <c r="F45" s="70">
        <v>2558315</v>
      </c>
      <c r="G45" s="70">
        <v>0</v>
      </c>
      <c r="H45" s="70">
        <v>0</v>
      </c>
      <c r="I45" s="70">
        <v>0</v>
      </c>
      <c r="J45" s="54" t="s">
        <v>110</v>
      </c>
    </row>
    <row r="46" spans="1:10" x14ac:dyDescent="0.25">
      <c r="A46" s="62">
        <v>36</v>
      </c>
      <c r="B46" s="51" t="s">
        <v>147</v>
      </c>
      <c r="C46" s="69">
        <v>0</v>
      </c>
      <c r="D46" s="69">
        <v>0</v>
      </c>
      <c r="E46" s="69">
        <v>3303717</v>
      </c>
      <c r="F46" s="69">
        <v>3136642</v>
      </c>
      <c r="G46" s="69">
        <v>221665</v>
      </c>
      <c r="H46" s="69">
        <v>54590</v>
      </c>
      <c r="I46" s="69">
        <v>167075</v>
      </c>
      <c r="J46" s="55" t="s">
        <v>110</v>
      </c>
    </row>
    <row r="47" spans="1:10" x14ac:dyDescent="0.25">
      <c r="A47" s="62">
        <v>361</v>
      </c>
      <c r="B47" s="51" t="s">
        <v>148</v>
      </c>
      <c r="C47" s="69">
        <v>0</v>
      </c>
      <c r="D47" s="69">
        <v>0</v>
      </c>
      <c r="E47" s="69">
        <v>1799780</v>
      </c>
      <c r="F47" s="69">
        <v>1854370</v>
      </c>
      <c r="G47" s="69">
        <v>0</v>
      </c>
      <c r="H47" s="69">
        <v>54590</v>
      </c>
      <c r="I47" s="69">
        <v>54590</v>
      </c>
      <c r="J47" s="55" t="s">
        <v>114</v>
      </c>
    </row>
    <row r="48" spans="1:10" x14ac:dyDescent="0.25">
      <c r="A48" s="62">
        <v>3612</v>
      </c>
      <c r="B48" s="51" t="s">
        <v>149</v>
      </c>
      <c r="C48" s="69">
        <v>0</v>
      </c>
      <c r="D48" s="69">
        <v>0</v>
      </c>
      <c r="E48" s="69">
        <v>1799780</v>
      </c>
      <c r="F48" s="69">
        <v>1854370</v>
      </c>
      <c r="G48" s="69">
        <v>0</v>
      </c>
      <c r="H48" s="69">
        <v>54590</v>
      </c>
      <c r="I48" s="69">
        <v>54590</v>
      </c>
      <c r="J48" s="55" t="s">
        <v>114</v>
      </c>
    </row>
    <row r="49" spans="1:10" x14ac:dyDescent="0.25">
      <c r="A49" s="52">
        <v>361204</v>
      </c>
      <c r="B49" s="50" t="s">
        <v>150</v>
      </c>
      <c r="C49" s="70">
        <v>0</v>
      </c>
      <c r="D49" s="70">
        <v>0</v>
      </c>
      <c r="E49" s="70">
        <v>34600</v>
      </c>
      <c r="F49" s="70">
        <v>34600</v>
      </c>
      <c r="G49" s="70">
        <v>0</v>
      </c>
      <c r="H49" s="70">
        <v>0</v>
      </c>
      <c r="I49" s="70">
        <v>0</v>
      </c>
      <c r="J49" s="54" t="s">
        <v>110</v>
      </c>
    </row>
    <row r="50" spans="1:10" x14ac:dyDescent="0.25">
      <c r="A50" s="52">
        <v>361213</v>
      </c>
      <c r="B50" s="50" t="s">
        <v>151</v>
      </c>
      <c r="C50" s="70">
        <v>0</v>
      </c>
      <c r="D50" s="70">
        <v>0</v>
      </c>
      <c r="E50" s="70">
        <v>6000</v>
      </c>
      <c r="F50" s="70">
        <v>6000</v>
      </c>
      <c r="G50" s="70">
        <v>0</v>
      </c>
      <c r="H50" s="70">
        <v>0</v>
      </c>
      <c r="I50" s="70">
        <v>0</v>
      </c>
      <c r="J50" s="54" t="s">
        <v>110</v>
      </c>
    </row>
    <row r="51" spans="1:10" x14ac:dyDescent="0.25">
      <c r="A51" s="52">
        <v>361219</v>
      </c>
      <c r="B51" s="50" t="s">
        <v>152</v>
      </c>
      <c r="C51" s="70">
        <v>0</v>
      </c>
      <c r="D51" s="70">
        <v>0</v>
      </c>
      <c r="E51" s="70">
        <v>489180</v>
      </c>
      <c r="F51" s="70">
        <v>489180</v>
      </c>
      <c r="G51" s="70">
        <v>0</v>
      </c>
      <c r="H51" s="70">
        <v>0</v>
      </c>
      <c r="I51" s="70">
        <v>0</v>
      </c>
      <c r="J51" s="54" t="s">
        <v>110</v>
      </c>
    </row>
    <row r="52" spans="1:10" x14ac:dyDescent="0.25">
      <c r="A52" s="52">
        <v>361220</v>
      </c>
      <c r="B52" s="50" t="s">
        <v>153</v>
      </c>
      <c r="C52" s="70">
        <v>0</v>
      </c>
      <c r="D52" s="70">
        <v>0</v>
      </c>
      <c r="E52" s="70">
        <v>150000</v>
      </c>
      <c r="F52" s="70">
        <v>204590</v>
      </c>
      <c r="G52" s="70">
        <v>0</v>
      </c>
      <c r="H52" s="70">
        <v>54590</v>
      </c>
      <c r="I52" s="70">
        <v>54590</v>
      </c>
      <c r="J52" s="54" t="s">
        <v>114</v>
      </c>
    </row>
    <row r="53" spans="1:10" x14ac:dyDescent="0.25">
      <c r="A53" s="52">
        <v>361225</v>
      </c>
      <c r="B53" s="50" t="s">
        <v>154</v>
      </c>
      <c r="C53" s="70">
        <v>0</v>
      </c>
      <c r="D53" s="70">
        <v>0</v>
      </c>
      <c r="E53" s="70">
        <v>750000</v>
      </c>
      <c r="F53" s="70">
        <v>750000</v>
      </c>
      <c r="G53" s="70">
        <v>0</v>
      </c>
      <c r="H53" s="70">
        <v>0</v>
      </c>
      <c r="I53" s="70">
        <v>0</v>
      </c>
      <c r="J53" s="54" t="s">
        <v>110</v>
      </c>
    </row>
    <row r="54" spans="1:10" x14ac:dyDescent="0.25">
      <c r="A54" s="52">
        <v>361226</v>
      </c>
      <c r="B54" s="50" t="s">
        <v>155</v>
      </c>
      <c r="C54" s="70">
        <v>0</v>
      </c>
      <c r="D54" s="70">
        <v>0</v>
      </c>
      <c r="E54" s="70">
        <v>20000</v>
      </c>
      <c r="F54" s="70">
        <v>20000</v>
      </c>
      <c r="G54" s="70">
        <v>0</v>
      </c>
      <c r="H54" s="70">
        <v>0</v>
      </c>
      <c r="I54" s="70">
        <v>0</v>
      </c>
      <c r="J54" s="54" t="s">
        <v>110</v>
      </c>
    </row>
    <row r="55" spans="1:10" x14ac:dyDescent="0.25">
      <c r="A55" s="52">
        <v>361299</v>
      </c>
      <c r="B55" s="50" t="s">
        <v>156</v>
      </c>
      <c r="C55" s="70">
        <v>0</v>
      </c>
      <c r="D55" s="70">
        <v>0</v>
      </c>
      <c r="E55" s="70">
        <v>350000</v>
      </c>
      <c r="F55" s="70">
        <v>350000</v>
      </c>
      <c r="G55" s="70">
        <v>0</v>
      </c>
      <c r="H55" s="70">
        <v>0</v>
      </c>
      <c r="I55" s="70">
        <v>0</v>
      </c>
      <c r="J55" s="54" t="s">
        <v>110</v>
      </c>
    </row>
    <row r="56" spans="1:10" x14ac:dyDescent="0.25">
      <c r="A56" s="62">
        <v>368</v>
      </c>
      <c r="B56" s="51" t="s">
        <v>157</v>
      </c>
      <c r="C56" s="69">
        <v>0</v>
      </c>
      <c r="D56" s="69">
        <v>0</v>
      </c>
      <c r="E56" s="69">
        <v>3644</v>
      </c>
      <c r="F56" s="69">
        <v>0</v>
      </c>
      <c r="G56" s="69">
        <v>3644</v>
      </c>
      <c r="H56" s="69">
        <v>0</v>
      </c>
      <c r="I56" s="69">
        <v>3644</v>
      </c>
      <c r="J56" s="55" t="s">
        <v>110</v>
      </c>
    </row>
    <row r="57" spans="1:10" x14ac:dyDescent="0.25">
      <c r="A57" s="52">
        <v>3683</v>
      </c>
      <c r="B57" s="50" t="s">
        <v>158</v>
      </c>
      <c r="C57" s="70">
        <v>0</v>
      </c>
      <c r="D57" s="70">
        <v>0</v>
      </c>
      <c r="E57" s="70">
        <v>3644</v>
      </c>
      <c r="F57" s="70">
        <v>0</v>
      </c>
      <c r="G57" s="70">
        <v>3644</v>
      </c>
      <c r="H57" s="70">
        <v>0</v>
      </c>
      <c r="I57" s="70">
        <v>3644</v>
      </c>
      <c r="J57" s="54" t="s">
        <v>110</v>
      </c>
    </row>
    <row r="58" spans="1:10" x14ac:dyDescent="0.25">
      <c r="A58" s="62">
        <v>369</v>
      </c>
      <c r="B58" s="51" t="s">
        <v>159</v>
      </c>
      <c r="C58" s="69">
        <v>0</v>
      </c>
      <c r="D58" s="69">
        <v>0</v>
      </c>
      <c r="E58" s="69">
        <v>1500293</v>
      </c>
      <c r="F58" s="69">
        <v>1282272</v>
      </c>
      <c r="G58" s="69">
        <v>218021</v>
      </c>
      <c r="H58" s="69">
        <v>0</v>
      </c>
      <c r="I58" s="69">
        <v>218021</v>
      </c>
      <c r="J58" s="55" t="s">
        <v>110</v>
      </c>
    </row>
    <row r="59" spans="1:10" x14ac:dyDescent="0.25">
      <c r="A59" s="52">
        <v>3691</v>
      </c>
      <c r="B59" s="50" t="s">
        <v>85</v>
      </c>
      <c r="C59" s="70">
        <v>0</v>
      </c>
      <c r="D59" s="70">
        <v>0</v>
      </c>
      <c r="E59" s="70">
        <v>1500293</v>
      </c>
      <c r="F59" s="70">
        <v>1282272</v>
      </c>
      <c r="G59" s="70">
        <v>218021</v>
      </c>
      <c r="H59" s="70">
        <v>0</v>
      </c>
      <c r="I59" s="70">
        <v>218021</v>
      </c>
      <c r="J59" s="54" t="s">
        <v>110</v>
      </c>
    </row>
    <row r="60" spans="1:10" x14ac:dyDescent="0.25">
      <c r="A60" s="62">
        <v>37</v>
      </c>
      <c r="B60" s="51" t="s">
        <v>160</v>
      </c>
      <c r="C60" s="69">
        <v>0</v>
      </c>
      <c r="D60" s="69">
        <v>0</v>
      </c>
      <c r="E60" s="69">
        <v>3513746</v>
      </c>
      <c r="F60" s="69">
        <v>3513746</v>
      </c>
      <c r="G60" s="69">
        <v>0</v>
      </c>
      <c r="H60" s="69">
        <v>0</v>
      </c>
      <c r="I60" s="69">
        <v>0</v>
      </c>
      <c r="J60" s="55" t="s">
        <v>110</v>
      </c>
    </row>
    <row r="61" spans="1:10" x14ac:dyDescent="0.25">
      <c r="A61" s="62">
        <v>371</v>
      </c>
      <c r="B61" s="51" t="s">
        <v>161</v>
      </c>
      <c r="C61" s="69">
        <v>0</v>
      </c>
      <c r="D61" s="69">
        <v>0</v>
      </c>
      <c r="E61" s="69">
        <v>3513746</v>
      </c>
      <c r="F61" s="69">
        <v>3513746</v>
      </c>
      <c r="G61" s="69">
        <v>0</v>
      </c>
      <c r="H61" s="69">
        <v>0</v>
      </c>
      <c r="I61" s="69">
        <v>0</v>
      </c>
      <c r="J61" s="55" t="s">
        <v>110</v>
      </c>
    </row>
    <row r="62" spans="1:10" x14ac:dyDescent="0.25">
      <c r="A62" s="52">
        <v>3712</v>
      </c>
      <c r="B62" s="50" t="s">
        <v>162</v>
      </c>
      <c r="C62" s="70">
        <v>0</v>
      </c>
      <c r="D62" s="70">
        <v>0</v>
      </c>
      <c r="E62" s="70">
        <v>3513746</v>
      </c>
      <c r="F62" s="70">
        <v>3513746</v>
      </c>
      <c r="G62" s="70">
        <v>0</v>
      </c>
      <c r="H62" s="70">
        <v>0</v>
      </c>
      <c r="I62" s="70">
        <v>0</v>
      </c>
      <c r="J62" s="54" t="s">
        <v>110</v>
      </c>
    </row>
    <row r="63" spans="1:10" x14ac:dyDescent="0.25">
      <c r="A63" s="62">
        <v>38</v>
      </c>
      <c r="B63" s="51" t="s">
        <v>163</v>
      </c>
      <c r="C63" s="69">
        <v>37069211</v>
      </c>
      <c r="D63" s="69">
        <v>0</v>
      </c>
      <c r="E63" s="69">
        <v>372804422</v>
      </c>
      <c r="F63" s="69">
        <v>335382470</v>
      </c>
      <c r="G63" s="69">
        <v>37421952</v>
      </c>
      <c r="H63" s="69">
        <v>0</v>
      </c>
      <c r="I63" s="69">
        <v>37421952</v>
      </c>
      <c r="J63" s="55" t="s">
        <v>110</v>
      </c>
    </row>
    <row r="64" spans="1:10" x14ac:dyDescent="0.25">
      <c r="A64" s="62">
        <v>381</v>
      </c>
      <c r="B64" s="51" t="s">
        <v>164</v>
      </c>
      <c r="C64" s="69">
        <v>199630</v>
      </c>
      <c r="D64" s="69">
        <v>0</v>
      </c>
      <c r="E64" s="69">
        <v>3750106</v>
      </c>
      <c r="F64" s="69">
        <v>3253491</v>
      </c>
      <c r="G64" s="69">
        <v>496615</v>
      </c>
      <c r="H64" s="69">
        <v>0</v>
      </c>
      <c r="I64" s="69">
        <v>496615</v>
      </c>
      <c r="J64" s="55" t="s">
        <v>110</v>
      </c>
    </row>
    <row r="65" spans="1:10" x14ac:dyDescent="0.25">
      <c r="A65" s="52">
        <v>3811</v>
      </c>
      <c r="B65" s="50" t="s">
        <v>165</v>
      </c>
      <c r="C65" s="70">
        <v>199630</v>
      </c>
      <c r="D65" s="70">
        <v>0</v>
      </c>
      <c r="E65" s="70">
        <v>3750106</v>
      </c>
      <c r="F65" s="70">
        <v>3253491</v>
      </c>
      <c r="G65" s="70">
        <v>496615</v>
      </c>
      <c r="H65" s="70">
        <v>0</v>
      </c>
      <c r="I65" s="70">
        <v>496615</v>
      </c>
      <c r="J65" s="54" t="s">
        <v>110</v>
      </c>
    </row>
    <row r="66" spans="1:10" x14ac:dyDescent="0.25">
      <c r="A66" s="62">
        <v>384</v>
      </c>
      <c r="B66" s="51" t="s">
        <v>166</v>
      </c>
      <c r="C66" s="69">
        <v>3869581</v>
      </c>
      <c r="D66" s="69">
        <v>0</v>
      </c>
      <c r="E66" s="69">
        <v>165329788</v>
      </c>
      <c r="F66" s="69">
        <v>160404451</v>
      </c>
      <c r="G66" s="69">
        <v>4925337</v>
      </c>
      <c r="H66" s="69">
        <v>0</v>
      </c>
      <c r="I66" s="69">
        <v>4925337</v>
      </c>
      <c r="J66" s="55" t="s">
        <v>110</v>
      </c>
    </row>
    <row r="67" spans="1:10" x14ac:dyDescent="0.25">
      <c r="A67" s="52">
        <v>3844</v>
      </c>
      <c r="B67" s="50" t="s">
        <v>167</v>
      </c>
      <c r="C67" s="70">
        <v>3869581</v>
      </c>
      <c r="D67" s="70">
        <v>0</v>
      </c>
      <c r="E67" s="70">
        <v>165329788</v>
      </c>
      <c r="F67" s="70">
        <v>160404451</v>
      </c>
      <c r="G67" s="70">
        <v>4925337</v>
      </c>
      <c r="H67" s="70">
        <v>0</v>
      </c>
      <c r="I67" s="70">
        <v>4925337</v>
      </c>
      <c r="J67" s="54" t="s">
        <v>110</v>
      </c>
    </row>
    <row r="68" spans="1:10" x14ac:dyDescent="0.25">
      <c r="A68" s="62">
        <v>385</v>
      </c>
      <c r="B68" s="51" t="s">
        <v>168</v>
      </c>
      <c r="C68" s="69">
        <v>33000000</v>
      </c>
      <c r="D68" s="69">
        <v>0</v>
      </c>
      <c r="E68" s="69">
        <v>67000659</v>
      </c>
      <c r="F68" s="69">
        <v>35000659</v>
      </c>
      <c r="G68" s="69">
        <v>32000000</v>
      </c>
      <c r="H68" s="69">
        <v>0</v>
      </c>
      <c r="I68" s="69">
        <v>32000000</v>
      </c>
      <c r="J68" s="55" t="s">
        <v>110</v>
      </c>
    </row>
    <row r="69" spans="1:10" x14ac:dyDescent="0.25">
      <c r="A69" s="52">
        <v>3851</v>
      </c>
      <c r="B69" s="50" t="s">
        <v>169</v>
      </c>
      <c r="C69" s="70">
        <v>33000000</v>
      </c>
      <c r="D69" s="70">
        <v>0</v>
      </c>
      <c r="E69" s="70">
        <v>67000659</v>
      </c>
      <c r="F69" s="70">
        <v>35000659</v>
      </c>
      <c r="G69" s="70">
        <v>32000000</v>
      </c>
      <c r="H69" s="70">
        <v>0</v>
      </c>
      <c r="I69" s="70">
        <v>32000000</v>
      </c>
      <c r="J69" s="54" t="s">
        <v>110</v>
      </c>
    </row>
    <row r="70" spans="1:10" x14ac:dyDescent="0.25">
      <c r="A70" s="62">
        <v>389</v>
      </c>
      <c r="B70" s="51" t="s">
        <v>170</v>
      </c>
      <c r="C70" s="69">
        <v>0</v>
      </c>
      <c r="D70" s="69">
        <v>0</v>
      </c>
      <c r="E70" s="69">
        <v>136723869</v>
      </c>
      <c r="F70" s="69">
        <v>136723869</v>
      </c>
      <c r="G70" s="69">
        <v>0</v>
      </c>
      <c r="H70" s="69">
        <v>0</v>
      </c>
      <c r="I70" s="69">
        <v>0</v>
      </c>
      <c r="J70" s="55" t="s">
        <v>110</v>
      </c>
    </row>
    <row r="71" spans="1:10" x14ac:dyDescent="0.25">
      <c r="A71" s="52">
        <v>3891</v>
      </c>
      <c r="B71" s="50" t="s">
        <v>171</v>
      </c>
      <c r="C71" s="70">
        <v>0</v>
      </c>
      <c r="D71" s="70">
        <v>0</v>
      </c>
      <c r="E71" s="70">
        <v>1696000</v>
      </c>
      <c r="F71" s="70">
        <v>1696000</v>
      </c>
      <c r="G71" s="70">
        <v>0</v>
      </c>
      <c r="H71" s="70">
        <v>0</v>
      </c>
      <c r="I71" s="70">
        <v>0</v>
      </c>
      <c r="J71" s="54" t="s">
        <v>110</v>
      </c>
    </row>
    <row r="72" spans="1:10" x14ac:dyDescent="0.25">
      <c r="A72" s="52">
        <v>3892</v>
      </c>
      <c r="B72" s="50" t="s">
        <v>172</v>
      </c>
      <c r="C72" s="70">
        <v>0</v>
      </c>
      <c r="D72" s="70">
        <v>0</v>
      </c>
      <c r="E72" s="70">
        <v>133000659</v>
      </c>
      <c r="F72" s="70">
        <v>133000659</v>
      </c>
      <c r="G72" s="70">
        <v>0</v>
      </c>
      <c r="H72" s="70">
        <v>0</v>
      </c>
      <c r="I72" s="70">
        <v>0</v>
      </c>
      <c r="J72" s="54" t="s">
        <v>110</v>
      </c>
    </row>
    <row r="73" spans="1:10" x14ac:dyDescent="0.25">
      <c r="A73" s="52">
        <v>3899</v>
      </c>
      <c r="B73" s="50" t="s">
        <v>173</v>
      </c>
      <c r="C73" s="70">
        <v>0</v>
      </c>
      <c r="D73" s="70">
        <v>0</v>
      </c>
      <c r="E73" s="70">
        <v>2027210</v>
      </c>
      <c r="F73" s="70">
        <v>2027210</v>
      </c>
      <c r="G73" s="70">
        <v>0</v>
      </c>
      <c r="H73" s="70">
        <v>0</v>
      </c>
      <c r="I73" s="70">
        <v>0</v>
      </c>
      <c r="J73" s="54" t="s">
        <v>110</v>
      </c>
    </row>
    <row r="74" spans="1:10" x14ac:dyDescent="0.25">
      <c r="A74" s="62">
        <v>39</v>
      </c>
      <c r="B74" s="51" t="s">
        <v>174</v>
      </c>
      <c r="C74" s="69">
        <v>3805136</v>
      </c>
      <c r="D74" s="69">
        <v>0</v>
      </c>
      <c r="E74" s="69">
        <v>7507467</v>
      </c>
      <c r="F74" s="69">
        <v>3805136</v>
      </c>
      <c r="G74" s="69">
        <v>3702331</v>
      </c>
      <c r="H74" s="69">
        <v>0</v>
      </c>
      <c r="I74" s="69">
        <v>3702331</v>
      </c>
      <c r="J74" s="55" t="s">
        <v>110</v>
      </c>
    </row>
    <row r="75" spans="1:10" x14ac:dyDescent="0.25">
      <c r="A75" s="62">
        <v>391</v>
      </c>
      <c r="B75" s="51" t="s">
        <v>175</v>
      </c>
      <c r="C75" s="69">
        <v>3731883</v>
      </c>
      <c r="D75" s="69">
        <v>0</v>
      </c>
      <c r="E75" s="69">
        <v>7350476</v>
      </c>
      <c r="F75" s="69">
        <v>3731883</v>
      </c>
      <c r="G75" s="69">
        <v>3618593</v>
      </c>
      <c r="H75" s="69">
        <v>0</v>
      </c>
      <c r="I75" s="69">
        <v>3618593</v>
      </c>
      <c r="J75" s="55" t="s">
        <v>110</v>
      </c>
    </row>
    <row r="76" spans="1:10" x14ac:dyDescent="0.25">
      <c r="A76" s="52">
        <v>3913</v>
      </c>
      <c r="B76" s="50" t="s">
        <v>176</v>
      </c>
      <c r="C76" s="70">
        <v>3731883</v>
      </c>
      <c r="D76" s="70">
        <v>0</v>
      </c>
      <c r="E76" s="70">
        <v>7350476</v>
      </c>
      <c r="F76" s="70">
        <v>3731883</v>
      </c>
      <c r="G76" s="70">
        <v>3618593</v>
      </c>
      <c r="H76" s="70">
        <v>0</v>
      </c>
      <c r="I76" s="70">
        <v>3618593</v>
      </c>
      <c r="J76" s="54" t="s">
        <v>110</v>
      </c>
    </row>
    <row r="77" spans="1:10" x14ac:dyDescent="0.25">
      <c r="A77" s="62">
        <v>392</v>
      </c>
      <c r="B77" s="51" t="s">
        <v>177</v>
      </c>
      <c r="C77" s="69">
        <v>73253</v>
      </c>
      <c r="D77" s="69">
        <v>0</v>
      </c>
      <c r="E77" s="69">
        <v>156991</v>
      </c>
      <c r="F77" s="69">
        <v>73253</v>
      </c>
      <c r="G77" s="69">
        <v>83738</v>
      </c>
      <c r="H77" s="69">
        <v>0</v>
      </c>
      <c r="I77" s="69">
        <v>83738</v>
      </c>
      <c r="J77" s="55" t="s">
        <v>110</v>
      </c>
    </row>
    <row r="78" spans="1:10" x14ac:dyDescent="0.25">
      <c r="A78" s="52">
        <v>3923</v>
      </c>
      <c r="B78" s="50" t="s">
        <v>178</v>
      </c>
      <c r="C78" s="70">
        <v>73253</v>
      </c>
      <c r="D78" s="70">
        <v>0</v>
      </c>
      <c r="E78" s="70">
        <v>156991</v>
      </c>
      <c r="F78" s="70">
        <v>73253</v>
      </c>
      <c r="G78" s="70">
        <v>83738</v>
      </c>
      <c r="H78" s="70">
        <v>0</v>
      </c>
      <c r="I78" s="70">
        <v>83738</v>
      </c>
      <c r="J78" s="54" t="s">
        <v>110</v>
      </c>
    </row>
    <row r="79" spans="1:10" x14ac:dyDescent="0.25">
      <c r="A79" s="61">
        <v>4</v>
      </c>
      <c r="B79" s="58" t="s">
        <v>179</v>
      </c>
      <c r="C79" s="68">
        <v>274097926</v>
      </c>
      <c r="D79" s="68">
        <v>439499927</v>
      </c>
      <c r="E79" s="68">
        <v>325604270</v>
      </c>
      <c r="F79" s="68">
        <v>487425932</v>
      </c>
      <c r="G79" s="68">
        <v>9728230</v>
      </c>
      <c r="H79" s="68">
        <v>171549892</v>
      </c>
      <c r="I79" s="68">
        <v>161821662</v>
      </c>
      <c r="J79" s="66" t="s">
        <v>114</v>
      </c>
    </row>
    <row r="80" spans="1:10" x14ac:dyDescent="0.25">
      <c r="A80" s="62">
        <v>41</v>
      </c>
      <c r="B80" s="51" t="s">
        <v>180</v>
      </c>
      <c r="C80" s="69">
        <v>9426878</v>
      </c>
      <c r="D80" s="69">
        <v>99839107</v>
      </c>
      <c r="E80" s="69">
        <v>11026149</v>
      </c>
      <c r="F80" s="69">
        <v>101438378</v>
      </c>
      <c r="G80" s="69">
        <v>9426878</v>
      </c>
      <c r="H80" s="69">
        <v>99839107</v>
      </c>
      <c r="I80" s="69">
        <v>90412229</v>
      </c>
      <c r="J80" s="55" t="s">
        <v>114</v>
      </c>
    </row>
    <row r="81" spans="1:10" x14ac:dyDescent="0.25">
      <c r="A81" s="52">
        <v>411</v>
      </c>
      <c r="B81" s="50" t="s">
        <v>181</v>
      </c>
      <c r="C81" s="70">
        <v>0</v>
      </c>
      <c r="D81" s="70">
        <v>21278000</v>
      </c>
      <c r="E81" s="70">
        <v>0</v>
      </c>
      <c r="F81" s="70">
        <v>21278000</v>
      </c>
      <c r="G81" s="70">
        <v>0</v>
      </c>
      <c r="H81" s="70">
        <v>21278000</v>
      </c>
      <c r="I81" s="70">
        <v>21278000</v>
      </c>
      <c r="J81" s="54" t="s">
        <v>114</v>
      </c>
    </row>
    <row r="82" spans="1:10" x14ac:dyDescent="0.25">
      <c r="A82" s="52">
        <v>412</v>
      </c>
      <c r="B82" s="50" t="s">
        <v>182</v>
      </c>
      <c r="C82" s="70">
        <v>0</v>
      </c>
      <c r="D82" s="70">
        <v>78561107</v>
      </c>
      <c r="E82" s="70">
        <v>0</v>
      </c>
      <c r="F82" s="70">
        <v>78561107</v>
      </c>
      <c r="G82" s="70">
        <v>0</v>
      </c>
      <c r="H82" s="70">
        <v>78561107</v>
      </c>
      <c r="I82" s="70">
        <v>78561107</v>
      </c>
      <c r="J82" s="54" t="s">
        <v>114</v>
      </c>
    </row>
    <row r="83" spans="1:10" x14ac:dyDescent="0.25">
      <c r="A83" s="52">
        <v>413</v>
      </c>
      <c r="B83" s="50" t="s">
        <v>183</v>
      </c>
      <c r="C83" s="70">
        <v>7827607</v>
      </c>
      <c r="D83" s="70">
        <v>0</v>
      </c>
      <c r="E83" s="70">
        <v>9426878</v>
      </c>
      <c r="F83" s="70">
        <v>0</v>
      </c>
      <c r="G83" s="70">
        <v>9426878</v>
      </c>
      <c r="H83" s="70">
        <v>0</v>
      </c>
      <c r="I83" s="70">
        <v>9426878</v>
      </c>
      <c r="J83" s="54" t="s">
        <v>110</v>
      </c>
    </row>
    <row r="84" spans="1:10" x14ac:dyDescent="0.25">
      <c r="A84" s="52">
        <v>419</v>
      </c>
      <c r="B84" s="50" t="s">
        <v>184</v>
      </c>
      <c r="C84" s="70">
        <v>1599271</v>
      </c>
      <c r="D84" s="70">
        <v>0</v>
      </c>
      <c r="E84" s="70">
        <v>1599271</v>
      </c>
      <c r="F84" s="70">
        <v>1599271</v>
      </c>
      <c r="G84" s="70">
        <v>0</v>
      </c>
      <c r="H84" s="70">
        <v>0</v>
      </c>
      <c r="I84" s="70">
        <v>0</v>
      </c>
      <c r="J84" s="54" t="s">
        <v>110</v>
      </c>
    </row>
    <row r="85" spans="1:10" x14ac:dyDescent="0.25">
      <c r="A85" s="62">
        <v>45</v>
      </c>
      <c r="B85" s="51" t="s">
        <v>185</v>
      </c>
      <c r="C85" s="69">
        <v>3224559</v>
      </c>
      <c r="D85" s="69">
        <v>3224559</v>
      </c>
      <c r="E85" s="69">
        <v>17716264</v>
      </c>
      <c r="F85" s="69">
        <v>18075886</v>
      </c>
      <c r="G85" s="69">
        <v>0</v>
      </c>
      <c r="H85" s="69">
        <v>359622</v>
      </c>
      <c r="I85" s="69">
        <v>359622</v>
      </c>
      <c r="J85" s="55" t="s">
        <v>114</v>
      </c>
    </row>
    <row r="86" spans="1:10" x14ac:dyDescent="0.25">
      <c r="A86" s="62">
        <v>454</v>
      </c>
      <c r="B86" s="51" t="s">
        <v>86</v>
      </c>
      <c r="C86" s="69">
        <v>3224559</v>
      </c>
      <c r="D86" s="69">
        <v>3224559</v>
      </c>
      <c r="E86" s="69">
        <v>17716264</v>
      </c>
      <c r="F86" s="69">
        <v>18075886</v>
      </c>
      <c r="G86" s="69">
        <v>0</v>
      </c>
      <c r="H86" s="69">
        <v>359622</v>
      </c>
      <c r="I86" s="69">
        <v>359622</v>
      </c>
      <c r="J86" s="55" t="s">
        <v>114</v>
      </c>
    </row>
    <row r="87" spans="1:10" x14ac:dyDescent="0.25">
      <c r="A87" s="62">
        <v>4541</v>
      </c>
      <c r="B87" s="51" t="s">
        <v>186</v>
      </c>
      <c r="C87" s="69">
        <v>3224559</v>
      </c>
      <c r="D87" s="69">
        <v>3224559</v>
      </c>
      <c r="E87" s="69">
        <v>17716264</v>
      </c>
      <c r="F87" s="69">
        <v>18075886</v>
      </c>
      <c r="G87" s="69">
        <v>0</v>
      </c>
      <c r="H87" s="69">
        <v>359622</v>
      </c>
      <c r="I87" s="69">
        <v>359622</v>
      </c>
      <c r="J87" s="55" t="s">
        <v>114</v>
      </c>
    </row>
    <row r="88" spans="1:10" x14ac:dyDescent="0.25">
      <c r="A88" s="52">
        <v>45411</v>
      </c>
      <c r="B88" s="50" t="s">
        <v>187</v>
      </c>
      <c r="C88" s="70">
        <v>3224559</v>
      </c>
      <c r="D88" s="70">
        <v>3224559</v>
      </c>
      <c r="E88" s="70">
        <v>17716264</v>
      </c>
      <c r="F88" s="70">
        <v>18075886</v>
      </c>
      <c r="G88" s="70">
        <v>0</v>
      </c>
      <c r="H88" s="70">
        <v>359622</v>
      </c>
      <c r="I88" s="70">
        <v>359622</v>
      </c>
      <c r="J88" s="54" t="s">
        <v>114</v>
      </c>
    </row>
    <row r="89" spans="1:10" x14ac:dyDescent="0.25">
      <c r="A89" s="62">
        <v>461</v>
      </c>
      <c r="B89" s="51" t="s">
        <v>188</v>
      </c>
      <c r="C89" s="69">
        <v>0</v>
      </c>
      <c r="D89" s="69">
        <v>76194</v>
      </c>
      <c r="E89" s="69">
        <v>194</v>
      </c>
      <c r="F89" s="69">
        <v>76194</v>
      </c>
      <c r="G89" s="69">
        <v>0</v>
      </c>
      <c r="H89" s="69">
        <v>76000</v>
      </c>
      <c r="I89" s="69">
        <v>76000</v>
      </c>
      <c r="J89" s="55" t="s">
        <v>114</v>
      </c>
    </row>
    <row r="90" spans="1:10" x14ac:dyDescent="0.25">
      <c r="A90" s="52">
        <v>4611</v>
      </c>
      <c r="B90" s="50" t="s">
        <v>188</v>
      </c>
      <c r="C90" s="70">
        <v>0</v>
      </c>
      <c r="D90" s="70">
        <v>76194</v>
      </c>
      <c r="E90" s="70">
        <v>194</v>
      </c>
      <c r="F90" s="70">
        <v>76194</v>
      </c>
      <c r="G90" s="70">
        <v>0</v>
      </c>
      <c r="H90" s="70">
        <v>76000</v>
      </c>
      <c r="I90" s="70">
        <v>76000</v>
      </c>
      <c r="J90" s="54" t="s">
        <v>114</v>
      </c>
    </row>
    <row r="91" spans="1:10" x14ac:dyDescent="0.25">
      <c r="A91" s="52">
        <v>462</v>
      </c>
      <c r="B91" s="50" t="s">
        <v>189</v>
      </c>
      <c r="C91" s="70">
        <v>0</v>
      </c>
      <c r="D91" s="70">
        <v>245202</v>
      </c>
      <c r="E91" s="70">
        <v>3449032</v>
      </c>
      <c r="F91" s="70">
        <v>3640032</v>
      </c>
      <c r="G91" s="70">
        <v>0</v>
      </c>
      <c r="H91" s="70">
        <v>191000</v>
      </c>
      <c r="I91" s="70">
        <v>191000</v>
      </c>
      <c r="J91" s="54" t="s">
        <v>114</v>
      </c>
    </row>
    <row r="92" spans="1:10" x14ac:dyDescent="0.25">
      <c r="A92" s="62">
        <v>463</v>
      </c>
      <c r="B92" s="51" t="s">
        <v>190</v>
      </c>
      <c r="C92" s="69">
        <v>0</v>
      </c>
      <c r="D92" s="69">
        <v>99400</v>
      </c>
      <c r="E92" s="69">
        <v>392600</v>
      </c>
      <c r="F92" s="69">
        <v>485000</v>
      </c>
      <c r="G92" s="69">
        <v>0</v>
      </c>
      <c r="H92" s="69">
        <v>92400</v>
      </c>
      <c r="I92" s="69">
        <v>92400</v>
      </c>
      <c r="J92" s="55" t="s">
        <v>114</v>
      </c>
    </row>
    <row r="93" spans="1:10" x14ac:dyDescent="0.25">
      <c r="A93" s="62">
        <v>4631</v>
      </c>
      <c r="B93" s="51" t="s">
        <v>191</v>
      </c>
      <c r="C93" s="69">
        <v>0</v>
      </c>
      <c r="D93" s="69">
        <v>0</v>
      </c>
      <c r="E93" s="69">
        <v>16000</v>
      </c>
      <c r="F93" s="69">
        <v>16000</v>
      </c>
      <c r="G93" s="69">
        <v>0</v>
      </c>
      <c r="H93" s="69">
        <v>0</v>
      </c>
      <c r="I93" s="69">
        <v>0</v>
      </c>
      <c r="J93" s="55" t="s">
        <v>110</v>
      </c>
    </row>
    <row r="94" spans="1:10" x14ac:dyDescent="0.25">
      <c r="A94" s="52">
        <v>46311</v>
      </c>
      <c r="B94" s="50" t="s">
        <v>192</v>
      </c>
      <c r="C94" s="70">
        <v>0</v>
      </c>
      <c r="D94" s="70">
        <v>0</v>
      </c>
      <c r="E94" s="70">
        <v>16000</v>
      </c>
      <c r="F94" s="70">
        <v>16000</v>
      </c>
      <c r="G94" s="70">
        <v>0</v>
      </c>
      <c r="H94" s="70">
        <v>0</v>
      </c>
      <c r="I94" s="70">
        <v>0</v>
      </c>
      <c r="J94" s="54" t="s">
        <v>110</v>
      </c>
    </row>
    <row r="95" spans="1:10" x14ac:dyDescent="0.25">
      <c r="A95" s="52">
        <v>4634</v>
      </c>
      <c r="B95" s="50" t="s">
        <v>193</v>
      </c>
      <c r="C95" s="70">
        <v>0</v>
      </c>
      <c r="D95" s="70">
        <v>92400</v>
      </c>
      <c r="E95" s="70">
        <v>92400</v>
      </c>
      <c r="F95" s="70">
        <v>92400</v>
      </c>
      <c r="G95" s="70">
        <v>0</v>
      </c>
      <c r="H95" s="70">
        <v>0</v>
      </c>
      <c r="I95" s="70">
        <v>0</v>
      </c>
      <c r="J95" s="54" t="s">
        <v>110</v>
      </c>
    </row>
    <row r="96" spans="1:10" x14ac:dyDescent="0.25">
      <c r="A96" s="52">
        <v>4638</v>
      </c>
      <c r="B96" s="50" t="s">
        <v>194</v>
      </c>
      <c r="C96" s="70">
        <v>0</v>
      </c>
      <c r="D96" s="70">
        <v>7000</v>
      </c>
      <c r="E96" s="70">
        <v>7000</v>
      </c>
      <c r="F96" s="70">
        <v>7000</v>
      </c>
      <c r="G96" s="70">
        <v>0</v>
      </c>
      <c r="H96" s="70">
        <v>0</v>
      </c>
      <c r="I96" s="70">
        <v>0</v>
      </c>
      <c r="J96" s="54" t="s">
        <v>110</v>
      </c>
    </row>
    <row r="97" spans="1:10" x14ac:dyDescent="0.25">
      <c r="A97" s="52">
        <v>4639</v>
      </c>
      <c r="B97" s="50" t="s">
        <v>195</v>
      </c>
      <c r="C97" s="70">
        <v>0</v>
      </c>
      <c r="D97" s="70">
        <v>0</v>
      </c>
      <c r="E97" s="70">
        <v>277200</v>
      </c>
      <c r="F97" s="70">
        <v>369600</v>
      </c>
      <c r="G97" s="70">
        <v>0</v>
      </c>
      <c r="H97" s="70">
        <v>92400</v>
      </c>
      <c r="I97" s="70">
        <v>92400</v>
      </c>
      <c r="J97" s="54" t="s">
        <v>114</v>
      </c>
    </row>
    <row r="98" spans="1:10" x14ac:dyDescent="0.25">
      <c r="A98" s="62">
        <v>464</v>
      </c>
      <c r="B98" s="51" t="s">
        <v>196</v>
      </c>
      <c r="C98" s="69">
        <v>4000</v>
      </c>
      <c r="D98" s="69">
        <v>1382930</v>
      </c>
      <c r="E98" s="69">
        <v>1434930</v>
      </c>
      <c r="F98" s="69">
        <v>1438930</v>
      </c>
      <c r="G98" s="69">
        <v>0</v>
      </c>
      <c r="H98" s="69">
        <v>4000</v>
      </c>
      <c r="I98" s="69">
        <v>4000</v>
      </c>
      <c r="J98" s="55" t="s">
        <v>114</v>
      </c>
    </row>
    <row r="99" spans="1:10" x14ac:dyDescent="0.25">
      <c r="A99" s="52">
        <v>46410</v>
      </c>
      <c r="B99" s="50" t="s">
        <v>197</v>
      </c>
      <c r="C99" s="70">
        <v>0</v>
      </c>
      <c r="D99" s="70">
        <v>262000</v>
      </c>
      <c r="E99" s="70">
        <v>262000</v>
      </c>
      <c r="F99" s="70">
        <v>262000</v>
      </c>
      <c r="G99" s="70">
        <v>0</v>
      </c>
      <c r="H99" s="70">
        <v>0</v>
      </c>
      <c r="I99" s="70">
        <v>0</v>
      </c>
      <c r="J99" s="54" t="s">
        <v>110</v>
      </c>
    </row>
    <row r="100" spans="1:10" x14ac:dyDescent="0.25">
      <c r="A100" s="52">
        <v>46411</v>
      </c>
      <c r="B100" s="50" t="s">
        <v>198</v>
      </c>
      <c r="C100" s="70">
        <v>0</v>
      </c>
      <c r="D100" s="70">
        <v>1120930</v>
      </c>
      <c r="E100" s="70">
        <v>1120930</v>
      </c>
      <c r="F100" s="70">
        <v>1120930</v>
      </c>
      <c r="G100" s="70">
        <v>0</v>
      </c>
      <c r="H100" s="70">
        <v>0</v>
      </c>
      <c r="I100" s="70">
        <v>0</v>
      </c>
      <c r="J100" s="54" t="s">
        <v>110</v>
      </c>
    </row>
    <row r="101" spans="1:10" x14ac:dyDescent="0.25">
      <c r="A101" s="52">
        <v>4642</v>
      </c>
      <c r="B101" s="50" t="s">
        <v>192</v>
      </c>
      <c r="C101" s="70">
        <v>4000</v>
      </c>
      <c r="D101" s="70">
        <v>0</v>
      </c>
      <c r="E101" s="70">
        <v>52000</v>
      </c>
      <c r="F101" s="70">
        <v>56000</v>
      </c>
      <c r="G101" s="70">
        <v>0</v>
      </c>
      <c r="H101" s="70">
        <v>4000</v>
      </c>
      <c r="I101" s="70">
        <v>4000</v>
      </c>
      <c r="J101" s="54" t="s">
        <v>114</v>
      </c>
    </row>
    <row r="102" spans="1:10" x14ac:dyDescent="0.25">
      <c r="A102" s="62">
        <v>466</v>
      </c>
      <c r="B102" s="51" t="s">
        <v>199</v>
      </c>
      <c r="C102" s="69">
        <v>0</v>
      </c>
      <c r="D102" s="69">
        <v>0</v>
      </c>
      <c r="E102" s="69">
        <v>713826</v>
      </c>
      <c r="F102" s="69">
        <v>713826</v>
      </c>
      <c r="G102" s="69">
        <v>0</v>
      </c>
      <c r="H102" s="69">
        <v>0</v>
      </c>
      <c r="I102" s="69">
        <v>0</v>
      </c>
      <c r="J102" s="55" t="s">
        <v>110</v>
      </c>
    </row>
    <row r="103" spans="1:10" x14ac:dyDescent="0.25">
      <c r="A103" s="52">
        <v>4661</v>
      </c>
      <c r="B103" s="50" t="s">
        <v>200</v>
      </c>
      <c r="C103" s="70">
        <v>0</v>
      </c>
      <c r="D103" s="70">
        <v>0</v>
      </c>
      <c r="E103" s="70">
        <v>713826</v>
      </c>
      <c r="F103" s="70">
        <v>713826</v>
      </c>
      <c r="G103" s="70">
        <v>0</v>
      </c>
      <c r="H103" s="70">
        <v>0</v>
      </c>
      <c r="I103" s="70">
        <v>0</v>
      </c>
      <c r="J103" s="54" t="s">
        <v>110</v>
      </c>
    </row>
    <row r="104" spans="1:10" x14ac:dyDescent="0.25">
      <c r="A104" s="62">
        <v>467</v>
      </c>
      <c r="B104" s="51" t="s">
        <v>201</v>
      </c>
      <c r="C104" s="69">
        <v>0</v>
      </c>
      <c r="D104" s="69">
        <v>0</v>
      </c>
      <c r="E104" s="69">
        <v>439261</v>
      </c>
      <c r="F104" s="69">
        <v>439261</v>
      </c>
      <c r="G104" s="69">
        <v>0</v>
      </c>
      <c r="H104" s="69">
        <v>0</v>
      </c>
      <c r="I104" s="69">
        <v>0</v>
      </c>
      <c r="J104" s="55" t="s">
        <v>110</v>
      </c>
    </row>
    <row r="105" spans="1:10" x14ac:dyDescent="0.25">
      <c r="A105" s="52">
        <v>4671</v>
      </c>
      <c r="B105" s="50" t="s">
        <v>202</v>
      </c>
      <c r="C105" s="70">
        <v>0</v>
      </c>
      <c r="D105" s="70">
        <v>0</v>
      </c>
      <c r="E105" s="70">
        <v>439261</v>
      </c>
      <c r="F105" s="70">
        <v>439261</v>
      </c>
      <c r="G105" s="70">
        <v>0</v>
      </c>
      <c r="H105" s="70">
        <v>0</v>
      </c>
      <c r="I105" s="70">
        <v>0</v>
      </c>
      <c r="J105" s="54" t="s">
        <v>110</v>
      </c>
    </row>
    <row r="106" spans="1:10" x14ac:dyDescent="0.25">
      <c r="A106" s="52">
        <v>468</v>
      </c>
      <c r="B106" s="50" t="s">
        <v>203</v>
      </c>
      <c r="C106" s="70">
        <v>0</v>
      </c>
      <c r="D106" s="70">
        <v>33000</v>
      </c>
      <c r="E106" s="70">
        <v>745297</v>
      </c>
      <c r="F106" s="70">
        <v>484297</v>
      </c>
      <c r="G106" s="70">
        <v>261000</v>
      </c>
      <c r="H106" s="70">
        <v>0</v>
      </c>
      <c r="I106" s="70">
        <v>261000</v>
      </c>
      <c r="J106" s="54" t="s">
        <v>110</v>
      </c>
    </row>
    <row r="107" spans="1:10" x14ac:dyDescent="0.25">
      <c r="A107" s="62">
        <v>469</v>
      </c>
      <c r="B107" s="51" t="s">
        <v>204</v>
      </c>
      <c r="C107" s="69">
        <v>49644</v>
      </c>
      <c r="D107" s="69">
        <v>0</v>
      </c>
      <c r="E107" s="69">
        <v>49644</v>
      </c>
      <c r="F107" s="69">
        <v>9292</v>
      </c>
      <c r="G107" s="69">
        <v>40352</v>
      </c>
      <c r="H107" s="69">
        <v>0</v>
      </c>
      <c r="I107" s="69">
        <v>40352</v>
      </c>
      <c r="J107" s="55" t="s">
        <v>110</v>
      </c>
    </row>
    <row r="108" spans="1:10" x14ac:dyDescent="0.25">
      <c r="A108" s="52">
        <v>4691</v>
      </c>
      <c r="B108" s="50" t="s">
        <v>205</v>
      </c>
      <c r="C108" s="70">
        <v>49644</v>
      </c>
      <c r="D108" s="70">
        <v>0</v>
      </c>
      <c r="E108" s="70">
        <v>49644</v>
      </c>
      <c r="F108" s="70">
        <v>9292</v>
      </c>
      <c r="G108" s="70">
        <v>40352</v>
      </c>
      <c r="H108" s="70">
        <v>0</v>
      </c>
      <c r="I108" s="70">
        <v>40352</v>
      </c>
      <c r="J108" s="54" t="s">
        <v>110</v>
      </c>
    </row>
    <row r="109" spans="1:10" x14ac:dyDescent="0.25">
      <c r="A109" s="62">
        <v>471</v>
      </c>
      <c r="B109" s="51" t="s">
        <v>206</v>
      </c>
      <c r="C109" s="69">
        <v>0</v>
      </c>
      <c r="D109" s="69">
        <v>904152</v>
      </c>
      <c r="E109" s="69">
        <v>18059872</v>
      </c>
      <c r="F109" s="69">
        <v>18960422</v>
      </c>
      <c r="G109" s="69">
        <v>0</v>
      </c>
      <c r="H109" s="69">
        <v>900550</v>
      </c>
      <c r="I109" s="69">
        <v>900550</v>
      </c>
      <c r="J109" s="55" t="s">
        <v>114</v>
      </c>
    </row>
    <row r="110" spans="1:10" x14ac:dyDescent="0.25">
      <c r="A110" s="52">
        <v>4711</v>
      </c>
      <c r="B110" s="50" t="s">
        <v>207</v>
      </c>
      <c r="C110" s="70">
        <v>0</v>
      </c>
      <c r="D110" s="70">
        <v>904152</v>
      </c>
      <c r="E110" s="70">
        <v>18059872</v>
      </c>
      <c r="F110" s="70">
        <v>18960422</v>
      </c>
      <c r="G110" s="70">
        <v>0</v>
      </c>
      <c r="H110" s="70">
        <v>900550</v>
      </c>
      <c r="I110" s="70">
        <v>900550</v>
      </c>
      <c r="J110" s="54" t="s">
        <v>114</v>
      </c>
    </row>
    <row r="111" spans="1:10" x14ac:dyDescent="0.25">
      <c r="A111" s="62">
        <v>473</v>
      </c>
      <c r="B111" s="51" t="s">
        <v>208</v>
      </c>
      <c r="C111" s="69">
        <v>0</v>
      </c>
      <c r="D111" s="69">
        <v>743662</v>
      </c>
      <c r="E111" s="69">
        <v>6823693</v>
      </c>
      <c r="F111" s="69">
        <v>7212693</v>
      </c>
      <c r="G111" s="69">
        <v>0</v>
      </c>
      <c r="H111" s="69">
        <v>389000</v>
      </c>
      <c r="I111" s="69">
        <v>389000</v>
      </c>
      <c r="J111" s="55" t="s">
        <v>114</v>
      </c>
    </row>
    <row r="112" spans="1:10" x14ac:dyDescent="0.25">
      <c r="A112" s="62">
        <v>4731</v>
      </c>
      <c r="B112" s="51" t="s">
        <v>209</v>
      </c>
      <c r="C112" s="69">
        <v>0</v>
      </c>
      <c r="D112" s="69">
        <v>743662</v>
      </c>
      <c r="E112" s="69">
        <v>6383693</v>
      </c>
      <c r="F112" s="69">
        <v>6772693</v>
      </c>
      <c r="G112" s="69">
        <v>0</v>
      </c>
      <c r="H112" s="69">
        <v>389000</v>
      </c>
      <c r="I112" s="69">
        <v>389000</v>
      </c>
      <c r="J112" s="55" t="s">
        <v>114</v>
      </c>
    </row>
    <row r="113" spans="1:10" x14ac:dyDescent="0.25">
      <c r="A113" s="52">
        <v>47311</v>
      </c>
      <c r="B113" s="50" t="s">
        <v>210</v>
      </c>
      <c r="C113" s="70">
        <v>0</v>
      </c>
      <c r="D113" s="70">
        <v>80000</v>
      </c>
      <c r="E113" s="70">
        <v>728000</v>
      </c>
      <c r="F113" s="70">
        <v>728000</v>
      </c>
      <c r="G113" s="70">
        <v>0</v>
      </c>
      <c r="H113" s="70">
        <v>0</v>
      </c>
      <c r="I113" s="70">
        <v>0</v>
      </c>
      <c r="J113" s="54" t="s">
        <v>110</v>
      </c>
    </row>
    <row r="114" spans="1:10" x14ac:dyDescent="0.25">
      <c r="A114" s="52">
        <v>47312</v>
      </c>
      <c r="B114" s="50" t="s">
        <v>211</v>
      </c>
      <c r="C114" s="70">
        <v>0</v>
      </c>
      <c r="D114" s="70">
        <v>97000</v>
      </c>
      <c r="E114" s="70">
        <v>866000</v>
      </c>
      <c r="F114" s="70">
        <v>867000</v>
      </c>
      <c r="G114" s="70">
        <v>0</v>
      </c>
      <c r="H114" s="70">
        <v>1000</v>
      </c>
      <c r="I114" s="70">
        <v>1000</v>
      </c>
      <c r="J114" s="54" t="s">
        <v>114</v>
      </c>
    </row>
    <row r="115" spans="1:10" x14ac:dyDescent="0.25">
      <c r="A115" s="52">
        <v>47313</v>
      </c>
      <c r="B115" s="50" t="s">
        <v>212</v>
      </c>
      <c r="C115" s="70">
        <v>0</v>
      </c>
      <c r="D115" s="70">
        <v>566662</v>
      </c>
      <c r="E115" s="70">
        <v>3549498</v>
      </c>
      <c r="F115" s="70">
        <v>3721498</v>
      </c>
      <c r="G115" s="70">
        <v>0</v>
      </c>
      <c r="H115" s="70">
        <v>172000</v>
      </c>
      <c r="I115" s="70">
        <v>172000</v>
      </c>
      <c r="J115" s="54" t="s">
        <v>114</v>
      </c>
    </row>
    <row r="116" spans="1:10" x14ac:dyDescent="0.25">
      <c r="A116" s="52">
        <v>47314</v>
      </c>
      <c r="B116" s="50" t="s">
        <v>213</v>
      </c>
      <c r="C116" s="70">
        <v>0</v>
      </c>
      <c r="D116" s="70">
        <v>0</v>
      </c>
      <c r="E116" s="70">
        <v>1240195</v>
      </c>
      <c r="F116" s="70">
        <v>1456195</v>
      </c>
      <c r="G116" s="70">
        <v>0</v>
      </c>
      <c r="H116" s="70">
        <v>216000</v>
      </c>
      <c r="I116" s="70">
        <v>216000</v>
      </c>
      <c r="J116" s="54" t="s">
        <v>114</v>
      </c>
    </row>
    <row r="117" spans="1:10" x14ac:dyDescent="0.25">
      <c r="A117" s="62">
        <v>4732</v>
      </c>
      <c r="B117" s="51" t="s">
        <v>214</v>
      </c>
      <c r="C117" s="69">
        <v>0</v>
      </c>
      <c r="D117" s="69">
        <v>0</v>
      </c>
      <c r="E117" s="69">
        <v>440000</v>
      </c>
      <c r="F117" s="69">
        <v>440000</v>
      </c>
      <c r="G117" s="69">
        <v>0</v>
      </c>
      <c r="H117" s="69">
        <v>0</v>
      </c>
      <c r="I117" s="69">
        <v>0</v>
      </c>
      <c r="J117" s="55" t="s">
        <v>110</v>
      </c>
    </row>
    <row r="118" spans="1:10" x14ac:dyDescent="0.25">
      <c r="A118" s="52">
        <v>47322</v>
      </c>
      <c r="B118" s="50" t="s">
        <v>215</v>
      </c>
      <c r="C118" s="70">
        <v>0</v>
      </c>
      <c r="D118" s="70">
        <v>0</v>
      </c>
      <c r="E118" s="70">
        <v>440000</v>
      </c>
      <c r="F118" s="70">
        <v>440000</v>
      </c>
      <c r="G118" s="70">
        <v>0</v>
      </c>
      <c r="H118" s="70">
        <v>0</v>
      </c>
      <c r="I118" s="70">
        <v>0</v>
      </c>
      <c r="J118" s="54" t="s">
        <v>110</v>
      </c>
    </row>
    <row r="119" spans="1:10" x14ac:dyDescent="0.25">
      <c r="A119" s="62">
        <v>48</v>
      </c>
      <c r="B119" s="51" t="s">
        <v>216</v>
      </c>
      <c r="C119" s="69">
        <v>0</v>
      </c>
      <c r="D119" s="69">
        <v>71558876</v>
      </c>
      <c r="E119" s="69">
        <v>3360663</v>
      </c>
      <c r="F119" s="69">
        <v>73058876</v>
      </c>
      <c r="G119" s="69">
        <v>0</v>
      </c>
      <c r="H119" s="69">
        <v>69698213</v>
      </c>
      <c r="I119" s="69">
        <v>69698213</v>
      </c>
      <c r="J119" s="55" t="s">
        <v>114</v>
      </c>
    </row>
    <row r="120" spans="1:10" x14ac:dyDescent="0.25">
      <c r="A120" s="62">
        <v>481</v>
      </c>
      <c r="B120" s="51" t="s">
        <v>217</v>
      </c>
      <c r="C120" s="69">
        <v>0</v>
      </c>
      <c r="D120" s="69">
        <v>0</v>
      </c>
      <c r="E120" s="69">
        <v>1282272</v>
      </c>
      <c r="F120" s="69">
        <v>1500000</v>
      </c>
      <c r="G120" s="69">
        <v>0</v>
      </c>
      <c r="H120" s="69">
        <v>217728</v>
      </c>
      <c r="I120" s="69">
        <v>217728</v>
      </c>
      <c r="J120" s="55" t="s">
        <v>114</v>
      </c>
    </row>
    <row r="121" spans="1:10" x14ac:dyDescent="0.25">
      <c r="A121" s="52">
        <v>4811</v>
      </c>
      <c r="B121" s="50" t="s">
        <v>218</v>
      </c>
      <c r="C121" s="70">
        <v>0</v>
      </c>
      <c r="D121" s="70">
        <v>0</v>
      </c>
      <c r="E121" s="70">
        <v>1282272</v>
      </c>
      <c r="F121" s="70">
        <v>1500000</v>
      </c>
      <c r="G121" s="70">
        <v>0</v>
      </c>
      <c r="H121" s="70">
        <v>217728</v>
      </c>
      <c r="I121" s="70">
        <v>217728</v>
      </c>
      <c r="J121" s="54" t="s">
        <v>114</v>
      </c>
    </row>
    <row r="122" spans="1:10" x14ac:dyDescent="0.25">
      <c r="A122" s="62">
        <v>482</v>
      </c>
      <c r="B122" s="51" t="s">
        <v>219</v>
      </c>
      <c r="C122" s="69">
        <v>0</v>
      </c>
      <c r="D122" s="69">
        <v>487611</v>
      </c>
      <c r="E122" s="69">
        <v>487611</v>
      </c>
      <c r="F122" s="69">
        <v>487611</v>
      </c>
      <c r="G122" s="69">
        <v>0</v>
      </c>
      <c r="H122" s="69">
        <v>0</v>
      </c>
      <c r="I122" s="69">
        <v>0</v>
      </c>
      <c r="J122" s="55" t="s">
        <v>110</v>
      </c>
    </row>
    <row r="123" spans="1:10" x14ac:dyDescent="0.25">
      <c r="A123" s="52">
        <v>4821</v>
      </c>
      <c r="B123" s="50" t="s">
        <v>220</v>
      </c>
      <c r="C123" s="70">
        <v>0</v>
      </c>
      <c r="D123" s="70">
        <v>487611</v>
      </c>
      <c r="E123" s="70">
        <v>487611</v>
      </c>
      <c r="F123" s="70">
        <v>487611</v>
      </c>
      <c r="G123" s="70">
        <v>0</v>
      </c>
      <c r="H123" s="70">
        <v>0</v>
      </c>
      <c r="I123" s="70">
        <v>0</v>
      </c>
      <c r="J123" s="54" t="s">
        <v>110</v>
      </c>
    </row>
    <row r="124" spans="1:10" x14ac:dyDescent="0.25">
      <c r="A124" s="62">
        <v>483</v>
      </c>
      <c r="B124" s="51" t="s">
        <v>221</v>
      </c>
      <c r="C124" s="69">
        <v>0</v>
      </c>
      <c r="D124" s="69">
        <v>71071265</v>
      </c>
      <c r="E124" s="69">
        <v>1590780</v>
      </c>
      <c r="F124" s="69">
        <v>71071265</v>
      </c>
      <c r="G124" s="69">
        <v>0</v>
      </c>
      <c r="H124" s="69">
        <v>69480485</v>
      </c>
      <c r="I124" s="69">
        <v>69480485</v>
      </c>
      <c r="J124" s="55" t="s">
        <v>114</v>
      </c>
    </row>
    <row r="125" spans="1:10" x14ac:dyDescent="0.25">
      <c r="A125" s="52">
        <v>4831</v>
      </c>
      <c r="B125" s="50" t="s">
        <v>222</v>
      </c>
      <c r="C125" s="70">
        <v>0</v>
      </c>
      <c r="D125" s="70">
        <v>2643924</v>
      </c>
      <c r="E125" s="70">
        <v>92883</v>
      </c>
      <c r="F125" s="70">
        <v>2643924</v>
      </c>
      <c r="G125" s="70">
        <v>0</v>
      </c>
      <c r="H125" s="70">
        <v>2551041</v>
      </c>
      <c r="I125" s="70">
        <v>2551041</v>
      </c>
      <c r="J125" s="54" t="s">
        <v>114</v>
      </c>
    </row>
    <row r="126" spans="1:10" x14ac:dyDescent="0.25">
      <c r="A126" s="52">
        <v>4832</v>
      </c>
      <c r="B126" s="50" t="s">
        <v>223</v>
      </c>
      <c r="C126" s="70">
        <v>0</v>
      </c>
      <c r="D126" s="70">
        <v>4219741</v>
      </c>
      <c r="E126" s="70">
        <v>99998</v>
      </c>
      <c r="F126" s="70">
        <v>4219741</v>
      </c>
      <c r="G126" s="70">
        <v>0</v>
      </c>
      <c r="H126" s="70">
        <v>4119743</v>
      </c>
      <c r="I126" s="70">
        <v>4119743</v>
      </c>
      <c r="J126" s="54" t="s">
        <v>114</v>
      </c>
    </row>
    <row r="127" spans="1:10" x14ac:dyDescent="0.25">
      <c r="A127" s="52">
        <v>4833</v>
      </c>
      <c r="B127" s="50" t="s">
        <v>224</v>
      </c>
      <c r="C127" s="70">
        <v>0</v>
      </c>
      <c r="D127" s="70">
        <v>64207600</v>
      </c>
      <c r="E127" s="70">
        <v>1397899</v>
      </c>
      <c r="F127" s="70">
        <v>64207600</v>
      </c>
      <c r="G127" s="70">
        <v>0</v>
      </c>
      <c r="H127" s="70">
        <v>62809701</v>
      </c>
      <c r="I127" s="70">
        <v>62809701</v>
      </c>
      <c r="J127" s="54" t="s">
        <v>114</v>
      </c>
    </row>
    <row r="128" spans="1:10" x14ac:dyDescent="0.25">
      <c r="A128" s="62">
        <v>49</v>
      </c>
      <c r="B128" s="51" t="s">
        <v>225</v>
      </c>
      <c r="C128" s="69">
        <v>261392845</v>
      </c>
      <c r="D128" s="69">
        <v>261392845</v>
      </c>
      <c r="E128" s="69">
        <v>261392845</v>
      </c>
      <c r="F128" s="69">
        <v>261392845</v>
      </c>
      <c r="G128" s="69">
        <v>0</v>
      </c>
      <c r="H128" s="69">
        <v>0</v>
      </c>
      <c r="I128" s="69">
        <v>0</v>
      </c>
      <c r="J128" s="55" t="s">
        <v>110</v>
      </c>
    </row>
    <row r="129" spans="1:10" x14ac:dyDescent="0.25">
      <c r="A129" s="52">
        <v>491</v>
      </c>
      <c r="B129" s="50" t="s">
        <v>226</v>
      </c>
      <c r="C129" s="70">
        <v>261392845</v>
      </c>
      <c r="D129" s="70">
        <v>261392845</v>
      </c>
      <c r="E129" s="70">
        <v>261392845</v>
      </c>
      <c r="F129" s="70">
        <v>261392845</v>
      </c>
      <c r="G129" s="70">
        <v>0</v>
      </c>
      <c r="H129" s="70">
        <v>0</v>
      </c>
      <c r="I129" s="70">
        <v>0</v>
      </c>
      <c r="J129" s="54" t="s">
        <v>110</v>
      </c>
    </row>
    <row r="130" spans="1:10" x14ac:dyDescent="0.25">
      <c r="A130" s="61">
        <v>5</v>
      </c>
      <c r="B130" s="58" t="s">
        <v>227</v>
      </c>
      <c r="C130" s="68">
        <v>0</v>
      </c>
      <c r="D130" s="68">
        <v>0</v>
      </c>
      <c r="E130" s="68">
        <v>56686323</v>
      </c>
      <c r="F130" s="68">
        <v>844748</v>
      </c>
      <c r="G130" s="68">
        <v>55841575</v>
      </c>
      <c r="H130" s="68">
        <v>0</v>
      </c>
      <c r="I130" s="68">
        <v>55841575</v>
      </c>
      <c r="J130" s="66" t="s">
        <v>110</v>
      </c>
    </row>
    <row r="131" spans="1:10" x14ac:dyDescent="0.25">
      <c r="A131" s="62">
        <v>51</v>
      </c>
      <c r="B131" s="51" t="s">
        <v>228</v>
      </c>
      <c r="C131" s="69">
        <v>0</v>
      </c>
      <c r="D131" s="69">
        <v>0</v>
      </c>
      <c r="E131" s="69">
        <v>4733252</v>
      </c>
      <c r="F131" s="69">
        <v>75304</v>
      </c>
      <c r="G131" s="69">
        <v>4657948</v>
      </c>
      <c r="H131" s="69">
        <v>0</v>
      </c>
      <c r="I131" s="69">
        <v>4657948</v>
      </c>
      <c r="J131" s="55" t="s">
        <v>110</v>
      </c>
    </row>
    <row r="132" spans="1:10" x14ac:dyDescent="0.25">
      <c r="A132" s="62">
        <v>511</v>
      </c>
      <c r="B132" s="51" t="s">
        <v>229</v>
      </c>
      <c r="C132" s="69">
        <v>0</v>
      </c>
      <c r="D132" s="69">
        <v>0</v>
      </c>
      <c r="E132" s="69">
        <v>3428791</v>
      </c>
      <c r="F132" s="69">
        <v>75304</v>
      </c>
      <c r="G132" s="69">
        <v>3353487</v>
      </c>
      <c r="H132" s="69">
        <v>0</v>
      </c>
      <c r="I132" s="69">
        <v>3353487</v>
      </c>
      <c r="J132" s="55" t="s">
        <v>110</v>
      </c>
    </row>
    <row r="133" spans="1:10" x14ac:dyDescent="0.25">
      <c r="A133" s="62">
        <v>5111</v>
      </c>
      <c r="B133" s="51" t="s">
        <v>230</v>
      </c>
      <c r="C133" s="69">
        <v>0</v>
      </c>
      <c r="D133" s="69">
        <v>0</v>
      </c>
      <c r="E133" s="69">
        <v>1247084</v>
      </c>
      <c r="F133" s="69">
        <v>0</v>
      </c>
      <c r="G133" s="69">
        <v>1247084</v>
      </c>
      <c r="H133" s="69">
        <v>0</v>
      </c>
      <c r="I133" s="69">
        <v>1247084</v>
      </c>
      <c r="J133" s="55" t="s">
        <v>110</v>
      </c>
    </row>
    <row r="134" spans="1:10" x14ac:dyDescent="0.25">
      <c r="A134" s="52">
        <v>51111</v>
      </c>
      <c r="B134" s="50" t="s">
        <v>231</v>
      </c>
      <c r="C134" s="70">
        <v>0</v>
      </c>
      <c r="D134" s="70">
        <v>0</v>
      </c>
      <c r="E134" s="70">
        <v>508938</v>
      </c>
      <c r="F134" s="70">
        <v>0</v>
      </c>
      <c r="G134" s="70">
        <v>508938</v>
      </c>
      <c r="H134" s="70">
        <v>0</v>
      </c>
      <c r="I134" s="70">
        <v>508938</v>
      </c>
      <c r="J134" s="54" t="s">
        <v>110</v>
      </c>
    </row>
    <row r="135" spans="1:10" x14ac:dyDescent="0.25">
      <c r="A135" s="52">
        <v>51113</v>
      </c>
      <c r="B135" s="50" t="s">
        <v>232</v>
      </c>
      <c r="C135" s="70">
        <v>0</v>
      </c>
      <c r="D135" s="70">
        <v>0</v>
      </c>
      <c r="E135" s="70">
        <v>101154</v>
      </c>
      <c r="F135" s="70">
        <v>0</v>
      </c>
      <c r="G135" s="70">
        <v>101154</v>
      </c>
      <c r="H135" s="70">
        <v>0</v>
      </c>
      <c r="I135" s="70">
        <v>101154</v>
      </c>
      <c r="J135" s="54" t="s">
        <v>110</v>
      </c>
    </row>
    <row r="136" spans="1:10" x14ac:dyDescent="0.25">
      <c r="A136" s="52">
        <v>51116</v>
      </c>
      <c r="B136" s="50" t="s">
        <v>233</v>
      </c>
      <c r="C136" s="70">
        <v>0</v>
      </c>
      <c r="D136" s="70">
        <v>0</v>
      </c>
      <c r="E136" s="70">
        <v>636992</v>
      </c>
      <c r="F136" s="70">
        <v>0</v>
      </c>
      <c r="G136" s="70">
        <v>636992</v>
      </c>
      <c r="H136" s="70">
        <v>0</v>
      </c>
      <c r="I136" s="70">
        <v>636992</v>
      </c>
      <c r="J136" s="54" t="s">
        <v>110</v>
      </c>
    </row>
    <row r="137" spans="1:10" x14ac:dyDescent="0.25">
      <c r="A137" s="52">
        <v>5112</v>
      </c>
      <c r="B137" s="50" t="s">
        <v>234</v>
      </c>
      <c r="C137" s="70">
        <v>0</v>
      </c>
      <c r="D137" s="70">
        <v>0</v>
      </c>
      <c r="E137" s="70">
        <v>1430963</v>
      </c>
      <c r="F137" s="70">
        <v>75304</v>
      </c>
      <c r="G137" s="70">
        <v>1355659</v>
      </c>
      <c r="H137" s="70">
        <v>0</v>
      </c>
      <c r="I137" s="70">
        <v>1355659</v>
      </c>
      <c r="J137" s="54" t="s">
        <v>110</v>
      </c>
    </row>
    <row r="138" spans="1:10" x14ac:dyDescent="0.25">
      <c r="A138" s="52">
        <v>5113</v>
      </c>
      <c r="B138" s="50" t="s">
        <v>235</v>
      </c>
      <c r="C138" s="70">
        <v>0</v>
      </c>
      <c r="D138" s="70">
        <v>0</v>
      </c>
      <c r="E138" s="70">
        <v>537780</v>
      </c>
      <c r="F138" s="70">
        <v>0</v>
      </c>
      <c r="G138" s="70">
        <v>537780</v>
      </c>
      <c r="H138" s="70">
        <v>0</v>
      </c>
      <c r="I138" s="70">
        <v>537780</v>
      </c>
      <c r="J138" s="54" t="s">
        <v>110</v>
      </c>
    </row>
    <row r="139" spans="1:10" x14ac:dyDescent="0.25">
      <c r="A139" s="52">
        <v>5114</v>
      </c>
      <c r="B139" s="50" t="s">
        <v>236</v>
      </c>
      <c r="C139" s="70">
        <v>0</v>
      </c>
      <c r="D139" s="70">
        <v>0</v>
      </c>
      <c r="E139" s="70">
        <v>165481</v>
      </c>
      <c r="F139" s="70">
        <v>0</v>
      </c>
      <c r="G139" s="70">
        <v>165481</v>
      </c>
      <c r="H139" s="70">
        <v>0</v>
      </c>
      <c r="I139" s="70">
        <v>165481</v>
      </c>
      <c r="J139" s="54" t="s">
        <v>110</v>
      </c>
    </row>
    <row r="140" spans="1:10" x14ac:dyDescent="0.25">
      <c r="A140" s="52">
        <v>5117</v>
      </c>
      <c r="B140" s="50" t="s">
        <v>237</v>
      </c>
      <c r="C140" s="70">
        <v>0</v>
      </c>
      <c r="D140" s="70">
        <v>0</v>
      </c>
      <c r="E140" s="70">
        <v>6000</v>
      </c>
      <c r="F140" s="70">
        <v>0</v>
      </c>
      <c r="G140" s="70">
        <v>6000</v>
      </c>
      <c r="H140" s="70">
        <v>0</v>
      </c>
      <c r="I140" s="70">
        <v>6000</v>
      </c>
      <c r="J140" s="54" t="s">
        <v>110</v>
      </c>
    </row>
    <row r="141" spans="1:10" x14ac:dyDescent="0.25">
      <c r="A141" s="52">
        <v>5118</v>
      </c>
      <c r="B141" s="50" t="s">
        <v>238</v>
      </c>
      <c r="C141" s="70">
        <v>0</v>
      </c>
      <c r="D141" s="70">
        <v>0</v>
      </c>
      <c r="E141" s="70">
        <v>41483</v>
      </c>
      <c r="F141" s="70">
        <v>0</v>
      </c>
      <c r="G141" s="70">
        <v>41483</v>
      </c>
      <c r="H141" s="70">
        <v>0</v>
      </c>
      <c r="I141" s="70">
        <v>41483</v>
      </c>
      <c r="J141" s="54" t="s">
        <v>110</v>
      </c>
    </row>
    <row r="142" spans="1:10" x14ac:dyDescent="0.25">
      <c r="A142" s="52">
        <v>512</v>
      </c>
      <c r="B142" s="50" t="s">
        <v>239</v>
      </c>
      <c r="C142" s="70">
        <v>0</v>
      </c>
      <c r="D142" s="70">
        <v>0</v>
      </c>
      <c r="E142" s="70">
        <v>379899</v>
      </c>
      <c r="F142" s="70">
        <v>0</v>
      </c>
      <c r="G142" s="70">
        <v>379899</v>
      </c>
      <c r="H142" s="70">
        <v>0</v>
      </c>
      <c r="I142" s="70">
        <v>379899</v>
      </c>
      <c r="J142" s="54" t="s">
        <v>110</v>
      </c>
    </row>
    <row r="143" spans="1:10" x14ac:dyDescent="0.25">
      <c r="A143" s="52">
        <v>513</v>
      </c>
      <c r="B143" s="50" t="s">
        <v>240</v>
      </c>
      <c r="C143" s="70">
        <v>0</v>
      </c>
      <c r="D143" s="70">
        <v>0</v>
      </c>
      <c r="E143" s="70">
        <v>572618</v>
      </c>
      <c r="F143" s="70">
        <v>0</v>
      </c>
      <c r="G143" s="70">
        <v>572618</v>
      </c>
      <c r="H143" s="70">
        <v>0</v>
      </c>
      <c r="I143" s="70">
        <v>572618</v>
      </c>
      <c r="J143" s="54" t="s">
        <v>110</v>
      </c>
    </row>
    <row r="144" spans="1:10" x14ac:dyDescent="0.25">
      <c r="A144" s="52">
        <v>514</v>
      </c>
      <c r="B144" s="50" t="s">
        <v>241</v>
      </c>
      <c r="C144" s="70">
        <v>0</v>
      </c>
      <c r="D144" s="70">
        <v>0</v>
      </c>
      <c r="E144" s="70">
        <v>351944</v>
      </c>
      <c r="F144" s="70">
        <v>0</v>
      </c>
      <c r="G144" s="70">
        <v>351944</v>
      </c>
      <c r="H144" s="70">
        <v>0</v>
      </c>
      <c r="I144" s="70">
        <v>351944</v>
      </c>
      <c r="J144" s="54" t="s">
        <v>110</v>
      </c>
    </row>
    <row r="145" spans="1:10" x14ac:dyDescent="0.25">
      <c r="A145" s="62">
        <v>52</v>
      </c>
      <c r="B145" s="51" t="s">
        <v>242</v>
      </c>
      <c r="C145" s="69">
        <v>0</v>
      </c>
      <c r="D145" s="69">
        <v>0</v>
      </c>
      <c r="E145" s="69">
        <v>12765685</v>
      </c>
      <c r="F145" s="69">
        <v>0</v>
      </c>
      <c r="G145" s="69">
        <v>12765685</v>
      </c>
      <c r="H145" s="69">
        <v>0</v>
      </c>
      <c r="I145" s="69">
        <v>12765685</v>
      </c>
      <c r="J145" s="55" t="s">
        <v>110</v>
      </c>
    </row>
    <row r="146" spans="1:10" x14ac:dyDescent="0.25">
      <c r="A146" s="62">
        <v>521</v>
      </c>
      <c r="B146" s="51" t="s">
        <v>243</v>
      </c>
      <c r="C146" s="69">
        <v>0</v>
      </c>
      <c r="D146" s="69">
        <v>0</v>
      </c>
      <c r="E146" s="69">
        <v>8610570</v>
      </c>
      <c r="F146" s="69">
        <v>0</v>
      </c>
      <c r="G146" s="69">
        <v>8610570</v>
      </c>
      <c r="H146" s="69">
        <v>0</v>
      </c>
      <c r="I146" s="69">
        <v>8610570</v>
      </c>
      <c r="J146" s="55" t="s">
        <v>110</v>
      </c>
    </row>
    <row r="147" spans="1:10" x14ac:dyDescent="0.25">
      <c r="A147" s="62">
        <v>5211</v>
      </c>
      <c r="B147" s="51" t="s">
        <v>244</v>
      </c>
      <c r="C147" s="69">
        <v>0</v>
      </c>
      <c r="D147" s="69">
        <v>0</v>
      </c>
      <c r="E147" s="69">
        <v>293174</v>
      </c>
      <c r="F147" s="69">
        <v>0</v>
      </c>
      <c r="G147" s="69">
        <v>293174</v>
      </c>
      <c r="H147" s="69">
        <v>0</v>
      </c>
      <c r="I147" s="69">
        <v>293174</v>
      </c>
      <c r="J147" s="55" t="s">
        <v>110</v>
      </c>
    </row>
    <row r="148" spans="1:10" x14ac:dyDescent="0.25">
      <c r="A148" s="52">
        <v>52111</v>
      </c>
      <c r="B148" s="50" t="s">
        <v>245</v>
      </c>
      <c r="C148" s="70">
        <v>0</v>
      </c>
      <c r="D148" s="70">
        <v>0</v>
      </c>
      <c r="E148" s="70">
        <v>11150</v>
      </c>
      <c r="F148" s="70">
        <v>0</v>
      </c>
      <c r="G148" s="70">
        <v>11150</v>
      </c>
      <c r="H148" s="70">
        <v>0</v>
      </c>
      <c r="I148" s="70">
        <v>11150</v>
      </c>
      <c r="J148" s="54" t="s">
        <v>110</v>
      </c>
    </row>
    <row r="149" spans="1:10" x14ac:dyDescent="0.25">
      <c r="A149" s="52">
        <v>52112</v>
      </c>
      <c r="B149" s="50" t="s">
        <v>246</v>
      </c>
      <c r="C149" s="70">
        <v>0</v>
      </c>
      <c r="D149" s="70">
        <v>0</v>
      </c>
      <c r="E149" s="70">
        <v>282024</v>
      </c>
      <c r="F149" s="70">
        <v>0</v>
      </c>
      <c r="G149" s="70">
        <v>282024</v>
      </c>
      <c r="H149" s="70">
        <v>0</v>
      </c>
      <c r="I149" s="70">
        <v>282024</v>
      </c>
      <c r="J149" s="54" t="s">
        <v>110</v>
      </c>
    </row>
    <row r="150" spans="1:10" x14ac:dyDescent="0.25">
      <c r="A150" s="52">
        <v>5213</v>
      </c>
      <c r="B150" s="50" t="s">
        <v>247</v>
      </c>
      <c r="C150" s="70">
        <v>0</v>
      </c>
      <c r="D150" s="70">
        <v>0</v>
      </c>
      <c r="E150" s="70">
        <v>265980</v>
      </c>
      <c r="F150" s="70">
        <v>0</v>
      </c>
      <c r="G150" s="70">
        <v>265980</v>
      </c>
      <c r="H150" s="70">
        <v>0</v>
      </c>
      <c r="I150" s="70">
        <v>265980</v>
      </c>
      <c r="J150" s="54" t="s">
        <v>110</v>
      </c>
    </row>
    <row r="151" spans="1:10" x14ac:dyDescent="0.25">
      <c r="A151" s="62">
        <v>5216</v>
      </c>
      <c r="B151" s="51" t="s">
        <v>248</v>
      </c>
      <c r="C151" s="69">
        <v>0</v>
      </c>
      <c r="D151" s="69">
        <v>0</v>
      </c>
      <c r="E151" s="69">
        <v>3251126</v>
      </c>
      <c r="F151" s="69">
        <v>0</v>
      </c>
      <c r="G151" s="69">
        <v>3251126</v>
      </c>
      <c r="H151" s="69">
        <v>0</v>
      </c>
      <c r="I151" s="69">
        <v>3251126</v>
      </c>
      <c r="J151" s="55" t="s">
        <v>110</v>
      </c>
    </row>
    <row r="152" spans="1:10" x14ac:dyDescent="0.25">
      <c r="A152" s="52">
        <v>521611</v>
      </c>
      <c r="B152" s="50" t="s">
        <v>249</v>
      </c>
      <c r="C152" s="70">
        <v>0</v>
      </c>
      <c r="D152" s="70">
        <v>0</v>
      </c>
      <c r="E152" s="70">
        <v>3161126</v>
      </c>
      <c r="F152" s="70">
        <v>0</v>
      </c>
      <c r="G152" s="70">
        <v>3161126</v>
      </c>
      <c r="H152" s="70">
        <v>0</v>
      </c>
      <c r="I152" s="70">
        <v>3161126</v>
      </c>
      <c r="J152" s="54" t="s">
        <v>110</v>
      </c>
    </row>
    <row r="153" spans="1:10" x14ac:dyDescent="0.25">
      <c r="A153" s="52">
        <v>521616</v>
      </c>
      <c r="B153" s="50" t="s">
        <v>250</v>
      </c>
      <c r="C153" s="70">
        <v>0</v>
      </c>
      <c r="D153" s="70">
        <v>0</v>
      </c>
      <c r="E153" s="70">
        <v>90000</v>
      </c>
      <c r="F153" s="70">
        <v>0</v>
      </c>
      <c r="G153" s="70">
        <v>90000</v>
      </c>
      <c r="H153" s="70">
        <v>0</v>
      </c>
      <c r="I153" s="70">
        <v>90000</v>
      </c>
      <c r="J153" s="54" t="s">
        <v>110</v>
      </c>
    </row>
    <row r="154" spans="1:10" x14ac:dyDescent="0.25">
      <c r="A154" s="62">
        <v>5217</v>
      </c>
      <c r="B154" s="51" t="s">
        <v>251</v>
      </c>
      <c r="C154" s="69">
        <v>0</v>
      </c>
      <c r="D154" s="69">
        <v>0</v>
      </c>
      <c r="E154" s="69">
        <v>3977800</v>
      </c>
      <c r="F154" s="69">
        <v>0</v>
      </c>
      <c r="G154" s="69">
        <v>3977800</v>
      </c>
      <c r="H154" s="69">
        <v>0</v>
      </c>
      <c r="I154" s="69">
        <v>3977800</v>
      </c>
      <c r="J154" s="55" t="s">
        <v>110</v>
      </c>
    </row>
    <row r="155" spans="1:10" x14ac:dyDescent="0.25">
      <c r="A155" s="52">
        <v>52171</v>
      </c>
      <c r="B155" s="50" t="s">
        <v>252</v>
      </c>
      <c r="C155" s="70">
        <v>0</v>
      </c>
      <c r="D155" s="70">
        <v>0</v>
      </c>
      <c r="E155" s="70">
        <v>1574800</v>
      </c>
      <c r="F155" s="70">
        <v>0</v>
      </c>
      <c r="G155" s="70">
        <v>1574800</v>
      </c>
      <c r="H155" s="70">
        <v>0</v>
      </c>
      <c r="I155" s="70">
        <v>1574800</v>
      </c>
      <c r="J155" s="54" t="s">
        <v>110</v>
      </c>
    </row>
    <row r="156" spans="1:10" x14ac:dyDescent="0.25">
      <c r="A156" s="52">
        <v>52172</v>
      </c>
      <c r="B156" s="50" t="s">
        <v>253</v>
      </c>
      <c r="C156" s="70">
        <v>0</v>
      </c>
      <c r="D156" s="70">
        <v>0</v>
      </c>
      <c r="E156" s="70">
        <v>936000</v>
      </c>
      <c r="F156" s="70">
        <v>0</v>
      </c>
      <c r="G156" s="70">
        <v>936000</v>
      </c>
      <c r="H156" s="70">
        <v>0</v>
      </c>
      <c r="I156" s="70">
        <v>936000</v>
      </c>
      <c r="J156" s="54" t="s">
        <v>110</v>
      </c>
    </row>
    <row r="157" spans="1:10" x14ac:dyDescent="0.25">
      <c r="A157" s="52">
        <v>52173</v>
      </c>
      <c r="B157" s="50" t="s">
        <v>254</v>
      </c>
      <c r="C157" s="70">
        <v>0</v>
      </c>
      <c r="D157" s="70">
        <v>0</v>
      </c>
      <c r="E157" s="70">
        <v>1467000</v>
      </c>
      <c r="F157" s="70">
        <v>0</v>
      </c>
      <c r="G157" s="70">
        <v>1467000</v>
      </c>
      <c r="H157" s="70">
        <v>0</v>
      </c>
      <c r="I157" s="70">
        <v>1467000</v>
      </c>
      <c r="J157" s="54" t="s">
        <v>110</v>
      </c>
    </row>
    <row r="158" spans="1:10" x14ac:dyDescent="0.25">
      <c r="A158" s="62">
        <v>5218</v>
      </c>
      <c r="B158" s="51" t="s">
        <v>255</v>
      </c>
      <c r="C158" s="69">
        <v>0</v>
      </c>
      <c r="D158" s="69">
        <v>0</v>
      </c>
      <c r="E158" s="69">
        <v>549842</v>
      </c>
      <c r="F158" s="69">
        <v>0</v>
      </c>
      <c r="G158" s="69">
        <v>549842</v>
      </c>
      <c r="H158" s="69">
        <v>0</v>
      </c>
      <c r="I158" s="69">
        <v>549842</v>
      </c>
      <c r="J158" s="55" t="s">
        <v>110</v>
      </c>
    </row>
    <row r="159" spans="1:10" x14ac:dyDescent="0.25">
      <c r="A159" s="52">
        <v>52184</v>
      </c>
      <c r="B159" s="50" t="s">
        <v>256</v>
      </c>
      <c r="C159" s="70">
        <v>0</v>
      </c>
      <c r="D159" s="70">
        <v>0</v>
      </c>
      <c r="E159" s="70">
        <v>504091</v>
      </c>
      <c r="F159" s="70">
        <v>0</v>
      </c>
      <c r="G159" s="70">
        <v>504091</v>
      </c>
      <c r="H159" s="70">
        <v>0</v>
      </c>
      <c r="I159" s="70">
        <v>504091</v>
      </c>
      <c r="J159" s="54" t="s">
        <v>110</v>
      </c>
    </row>
    <row r="160" spans="1:10" x14ac:dyDescent="0.25">
      <c r="A160" s="52">
        <v>52185</v>
      </c>
      <c r="B160" s="50" t="s">
        <v>257</v>
      </c>
      <c r="C160" s="70">
        <v>0</v>
      </c>
      <c r="D160" s="70">
        <v>0</v>
      </c>
      <c r="E160" s="70">
        <v>45751</v>
      </c>
      <c r="F160" s="70">
        <v>0</v>
      </c>
      <c r="G160" s="70">
        <v>45751</v>
      </c>
      <c r="H160" s="70">
        <v>0</v>
      </c>
      <c r="I160" s="70">
        <v>45751</v>
      </c>
      <c r="J160" s="54" t="s">
        <v>110</v>
      </c>
    </row>
    <row r="161" spans="1:10" x14ac:dyDescent="0.25">
      <c r="A161" s="62">
        <v>5219</v>
      </c>
      <c r="B161" s="51" t="s">
        <v>258</v>
      </c>
      <c r="C161" s="69">
        <v>0</v>
      </c>
      <c r="D161" s="69">
        <v>0</v>
      </c>
      <c r="E161" s="69">
        <v>272648</v>
      </c>
      <c r="F161" s="69">
        <v>0</v>
      </c>
      <c r="G161" s="69">
        <v>272648</v>
      </c>
      <c r="H161" s="69">
        <v>0</v>
      </c>
      <c r="I161" s="69">
        <v>272648</v>
      </c>
      <c r="J161" s="55" t="s">
        <v>110</v>
      </c>
    </row>
    <row r="162" spans="1:10" x14ac:dyDescent="0.25">
      <c r="A162" s="52">
        <v>52193</v>
      </c>
      <c r="B162" s="50" t="s">
        <v>259</v>
      </c>
      <c r="C162" s="70">
        <v>0</v>
      </c>
      <c r="D162" s="70">
        <v>0</v>
      </c>
      <c r="E162" s="70">
        <v>272648</v>
      </c>
      <c r="F162" s="70">
        <v>0</v>
      </c>
      <c r="G162" s="70">
        <v>272648</v>
      </c>
      <c r="H162" s="70">
        <v>0</v>
      </c>
      <c r="I162" s="70">
        <v>272648</v>
      </c>
      <c r="J162" s="54" t="s">
        <v>110</v>
      </c>
    </row>
    <row r="163" spans="1:10" x14ac:dyDescent="0.25">
      <c r="A163" s="52">
        <v>524</v>
      </c>
      <c r="B163" s="50" t="s">
        <v>260</v>
      </c>
      <c r="C163" s="70">
        <v>0</v>
      </c>
      <c r="D163" s="70">
        <v>0</v>
      </c>
      <c r="E163" s="70">
        <v>227700</v>
      </c>
      <c r="F163" s="70">
        <v>0</v>
      </c>
      <c r="G163" s="70">
        <v>227700</v>
      </c>
      <c r="H163" s="70">
        <v>0</v>
      </c>
      <c r="I163" s="70">
        <v>227700</v>
      </c>
      <c r="J163" s="54" t="s">
        <v>110</v>
      </c>
    </row>
    <row r="164" spans="1:10" x14ac:dyDescent="0.25">
      <c r="A164" s="62">
        <v>525</v>
      </c>
      <c r="B164" s="51" t="s">
        <v>261</v>
      </c>
      <c r="C164" s="69">
        <v>0</v>
      </c>
      <c r="D164" s="69">
        <v>0</v>
      </c>
      <c r="E164" s="69">
        <v>1134430</v>
      </c>
      <c r="F164" s="69">
        <v>0</v>
      </c>
      <c r="G164" s="69">
        <v>1134430</v>
      </c>
      <c r="H164" s="69">
        <v>0</v>
      </c>
      <c r="I164" s="69">
        <v>1134430</v>
      </c>
      <c r="J164" s="55" t="s">
        <v>110</v>
      </c>
    </row>
    <row r="165" spans="1:10" x14ac:dyDescent="0.25">
      <c r="A165" s="52">
        <v>5251</v>
      </c>
      <c r="B165" s="50" t="s">
        <v>262</v>
      </c>
      <c r="C165" s="70">
        <v>0</v>
      </c>
      <c r="D165" s="70">
        <v>0</v>
      </c>
      <c r="E165" s="70">
        <v>515000</v>
      </c>
      <c r="F165" s="70">
        <v>0</v>
      </c>
      <c r="G165" s="70">
        <v>515000</v>
      </c>
      <c r="H165" s="70">
        <v>0</v>
      </c>
      <c r="I165" s="70">
        <v>515000</v>
      </c>
      <c r="J165" s="54" t="s">
        <v>110</v>
      </c>
    </row>
    <row r="166" spans="1:10" x14ac:dyDescent="0.25">
      <c r="A166" s="62">
        <v>5253</v>
      </c>
      <c r="B166" s="51" t="s">
        <v>263</v>
      </c>
      <c r="C166" s="69">
        <v>0</v>
      </c>
      <c r="D166" s="69">
        <v>0</v>
      </c>
      <c r="E166" s="69">
        <v>619430</v>
      </c>
      <c r="F166" s="69">
        <v>0</v>
      </c>
      <c r="G166" s="69">
        <v>619430</v>
      </c>
      <c r="H166" s="69">
        <v>0</v>
      </c>
      <c r="I166" s="69">
        <v>619430</v>
      </c>
      <c r="J166" s="55" t="s">
        <v>110</v>
      </c>
    </row>
    <row r="167" spans="1:10" x14ac:dyDescent="0.25">
      <c r="A167" s="52">
        <v>52531</v>
      </c>
      <c r="B167" s="50" t="s">
        <v>264</v>
      </c>
      <c r="C167" s="70">
        <v>0</v>
      </c>
      <c r="D167" s="70">
        <v>0</v>
      </c>
      <c r="E167" s="70">
        <v>318330</v>
      </c>
      <c r="F167" s="70">
        <v>0</v>
      </c>
      <c r="G167" s="70">
        <v>318330</v>
      </c>
      <c r="H167" s="70">
        <v>0</v>
      </c>
      <c r="I167" s="70">
        <v>318330</v>
      </c>
      <c r="J167" s="54" t="s">
        <v>110</v>
      </c>
    </row>
    <row r="168" spans="1:10" x14ac:dyDescent="0.25">
      <c r="A168" s="52">
        <v>52532</v>
      </c>
      <c r="B168" s="50" t="s">
        <v>265</v>
      </c>
      <c r="C168" s="70">
        <v>0</v>
      </c>
      <c r="D168" s="70">
        <v>0</v>
      </c>
      <c r="E168" s="70">
        <v>161000</v>
      </c>
      <c r="F168" s="70">
        <v>0</v>
      </c>
      <c r="G168" s="70">
        <v>161000</v>
      </c>
      <c r="H168" s="70">
        <v>0</v>
      </c>
      <c r="I168" s="70">
        <v>161000</v>
      </c>
      <c r="J168" s="54" t="s">
        <v>110</v>
      </c>
    </row>
    <row r="169" spans="1:10" x14ac:dyDescent="0.25">
      <c r="A169" s="52">
        <v>52533</v>
      </c>
      <c r="B169" s="50" t="s">
        <v>266</v>
      </c>
      <c r="C169" s="70">
        <v>0</v>
      </c>
      <c r="D169" s="70">
        <v>0</v>
      </c>
      <c r="E169" s="70">
        <v>140100</v>
      </c>
      <c r="F169" s="70">
        <v>0</v>
      </c>
      <c r="G169" s="70">
        <v>140100</v>
      </c>
      <c r="H169" s="70">
        <v>0</v>
      </c>
      <c r="I169" s="70">
        <v>140100</v>
      </c>
      <c r="J169" s="54" t="s">
        <v>110</v>
      </c>
    </row>
    <row r="170" spans="1:10" x14ac:dyDescent="0.25">
      <c r="A170" s="62">
        <v>526</v>
      </c>
      <c r="B170" s="51" t="s">
        <v>267</v>
      </c>
      <c r="C170" s="69">
        <v>0</v>
      </c>
      <c r="D170" s="69">
        <v>0</v>
      </c>
      <c r="E170" s="69">
        <v>621176</v>
      </c>
      <c r="F170" s="69">
        <v>0</v>
      </c>
      <c r="G170" s="69">
        <v>621176</v>
      </c>
      <c r="H170" s="69">
        <v>0</v>
      </c>
      <c r="I170" s="69">
        <v>621176</v>
      </c>
      <c r="J170" s="55" t="s">
        <v>110</v>
      </c>
    </row>
    <row r="171" spans="1:10" x14ac:dyDescent="0.25">
      <c r="A171" s="52">
        <v>5263</v>
      </c>
      <c r="B171" s="50" t="s">
        <v>268</v>
      </c>
      <c r="C171" s="70">
        <v>0</v>
      </c>
      <c r="D171" s="70">
        <v>0</v>
      </c>
      <c r="E171" s="70">
        <v>621176</v>
      </c>
      <c r="F171" s="70">
        <v>0</v>
      </c>
      <c r="G171" s="70">
        <v>621176</v>
      </c>
      <c r="H171" s="70">
        <v>0</v>
      </c>
      <c r="I171" s="70">
        <v>621176</v>
      </c>
      <c r="J171" s="54" t="s">
        <v>110</v>
      </c>
    </row>
    <row r="172" spans="1:10" x14ac:dyDescent="0.25">
      <c r="A172" s="62">
        <v>527</v>
      </c>
      <c r="B172" s="51" t="s">
        <v>269</v>
      </c>
      <c r="C172" s="69">
        <v>0</v>
      </c>
      <c r="D172" s="69">
        <v>0</v>
      </c>
      <c r="E172" s="69">
        <v>28370</v>
      </c>
      <c r="F172" s="69">
        <v>0</v>
      </c>
      <c r="G172" s="69">
        <v>28370</v>
      </c>
      <c r="H172" s="69">
        <v>0</v>
      </c>
      <c r="I172" s="69">
        <v>28370</v>
      </c>
      <c r="J172" s="55" t="s">
        <v>110</v>
      </c>
    </row>
    <row r="173" spans="1:10" x14ac:dyDescent="0.25">
      <c r="A173" s="52">
        <v>5271</v>
      </c>
      <c r="B173" s="50" t="s">
        <v>246</v>
      </c>
      <c r="C173" s="70">
        <v>0</v>
      </c>
      <c r="D173" s="70">
        <v>0</v>
      </c>
      <c r="E173" s="70">
        <v>9460</v>
      </c>
      <c r="F173" s="70">
        <v>0</v>
      </c>
      <c r="G173" s="70">
        <v>9460</v>
      </c>
      <c r="H173" s="70">
        <v>0</v>
      </c>
      <c r="I173" s="70">
        <v>9460</v>
      </c>
      <c r="J173" s="54" t="s">
        <v>110</v>
      </c>
    </row>
    <row r="174" spans="1:10" x14ac:dyDescent="0.25">
      <c r="A174" s="52">
        <v>5273</v>
      </c>
      <c r="B174" s="50" t="s">
        <v>270</v>
      </c>
      <c r="C174" s="70">
        <v>0</v>
      </c>
      <c r="D174" s="70">
        <v>0</v>
      </c>
      <c r="E174" s="70">
        <v>18910</v>
      </c>
      <c r="F174" s="70">
        <v>0</v>
      </c>
      <c r="G174" s="70">
        <v>18910</v>
      </c>
      <c r="H174" s="70">
        <v>0</v>
      </c>
      <c r="I174" s="70">
        <v>18910</v>
      </c>
      <c r="J174" s="54" t="s">
        <v>110</v>
      </c>
    </row>
    <row r="175" spans="1:10" x14ac:dyDescent="0.25">
      <c r="A175" s="62">
        <v>528</v>
      </c>
      <c r="B175" s="51" t="s">
        <v>271</v>
      </c>
      <c r="C175" s="69">
        <v>0</v>
      </c>
      <c r="D175" s="69">
        <v>0</v>
      </c>
      <c r="E175" s="69">
        <v>1632500</v>
      </c>
      <c r="F175" s="69">
        <v>0</v>
      </c>
      <c r="G175" s="69">
        <v>1632500</v>
      </c>
      <c r="H175" s="69">
        <v>0</v>
      </c>
      <c r="I175" s="69">
        <v>1632500</v>
      </c>
      <c r="J175" s="55" t="s">
        <v>110</v>
      </c>
    </row>
    <row r="176" spans="1:10" x14ac:dyDescent="0.25">
      <c r="A176" s="52">
        <v>5284</v>
      </c>
      <c r="B176" s="50" t="s">
        <v>272</v>
      </c>
      <c r="C176" s="70">
        <v>0</v>
      </c>
      <c r="D176" s="70">
        <v>0</v>
      </c>
      <c r="E176" s="70">
        <v>1524000</v>
      </c>
      <c r="F176" s="70">
        <v>0</v>
      </c>
      <c r="G176" s="70">
        <v>1524000</v>
      </c>
      <c r="H176" s="70">
        <v>0</v>
      </c>
      <c r="I176" s="70">
        <v>1524000</v>
      </c>
      <c r="J176" s="54" t="s">
        <v>110</v>
      </c>
    </row>
    <row r="177" spans="1:10" x14ac:dyDescent="0.25">
      <c r="A177" s="52">
        <v>5285</v>
      </c>
      <c r="B177" s="50" t="s">
        <v>269</v>
      </c>
      <c r="C177" s="70">
        <v>0</v>
      </c>
      <c r="D177" s="70">
        <v>0</v>
      </c>
      <c r="E177" s="70">
        <v>108500</v>
      </c>
      <c r="F177" s="70">
        <v>0</v>
      </c>
      <c r="G177" s="70">
        <v>108500</v>
      </c>
      <c r="H177" s="70">
        <v>0</v>
      </c>
      <c r="I177" s="70">
        <v>108500</v>
      </c>
      <c r="J177" s="54" t="s">
        <v>110</v>
      </c>
    </row>
    <row r="178" spans="1:10" x14ac:dyDescent="0.25">
      <c r="A178" s="62">
        <v>529</v>
      </c>
      <c r="B178" s="51" t="s">
        <v>273</v>
      </c>
      <c r="C178" s="69">
        <v>0</v>
      </c>
      <c r="D178" s="69">
        <v>0</v>
      </c>
      <c r="E178" s="69">
        <v>510939</v>
      </c>
      <c r="F178" s="69">
        <v>0</v>
      </c>
      <c r="G178" s="69">
        <v>510939</v>
      </c>
      <c r="H178" s="69">
        <v>0</v>
      </c>
      <c r="I178" s="69">
        <v>510939</v>
      </c>
      <c r="J178" s="55" t="s">
        <v>110</v>
      </c>
    </row>
    <row r="179" spans="1:10" x14ac:dyDescent="0.25">
      <c r="A179" s="52">
        <v>5291</v>
      </c>
      <c r="B179" s="50" t="s">
        <v>274</v>
      </c>
      <c r="C179" s="70">
        <v>0</v>
      </c>
      <c r="D179" s="70">
        <v>0</v>
      </c>
      <c r="E179" s="70">
        <v>179550</v>
      </c>
      <c r="F179" s="70">
        <v>0</v>
      </c>
      <c r="G179" s="70">
        <v>179550</v>
      </c>
      <c r="H179" s="70">
        <v>0</v>
      </c>
      <c r="I179" s="70">
        <v>179550</v>
      </c>
      <c r="J179" s="54" t="s">
        <v>110</v>
      </c>
    </row>
    <row r="180" spans="1:10" x14ac:dyDescent="0.25">
      <c r="A180" s="52">
        <v>5293</v>
      </c>
      <c r="B180" s="50" t="s">
        <v>275</v>
      </c>
      <c r="C180" s="70">
        <v>0</v>
      </c>
      <c r="D180" s="70">
        <v>0</v>
      </c>
      <c r="E180" s="70">
        <v>135400</v>
      </c>
      <c r="F180" s="70">
        <v>0</v>
      </c>
      <c r="G180" s="70">
        <v>135400</v>
      </c>
      <c r="H180" s="70">
        <v>0</v>
      </c>
      <c r="I180" s="70">
        <v>135400</v>
      </c>
      <c r="J180" s="54" t="s">
        <v>110</v>
      </c>
    </row>
    <row r="181" spans="1:10" x14ac:dyDescent="0.25">
      <c r="A181" s="52">
        <v>5295</v>
      </c>
      <c r="B181" s="50" t="s">
        <v>276</v>
      </c>
      <c r="C181" s="70">
        <v>0</v>
      </c>
      <c r="D181" s="70">
        <v>0</v>
      </c>
      <c r="E181" s="70">
        <v>166519</v>
      </c>
      <c r="F181" s="70">
        <v>0</v>
      </c>
      <c r="G181" s="70">
        <v>166519</v>
      </c>
      <c r="H181" s="70">
        <v>0</v>
      </c>
      <c r="I181" s="70">
        <v>166519</v>
      </c>
      <c r="J181" s="54" t="s">
        <v>110</v>
      </c>
    </row>
    <row r="182" spans="1:10" x14ac:dyDescent="0.25">
      <c r="A182" s="52">
        <v>5299</v>
      </c>
      <c r="B182" s="50" t="s">
        <v>277</v>
      </c>
      <c r="C182" s="70">
        <v>0</v>
      </c>
      <c r="D182" s="70">
        <v>0</v>
      </c>
      <c r="E182" s="70">
        <v>29470</v>
      </c>
      <c r="F182" s="70">
        <v>0</v>
      </c>
      <c r="G182" s="70">
        <v>29470</v>
      </c>
      <c r="H182" s="70">
        <v>0</v>
      </c>
      <c r="I182" s="70">
        <v>29470</v>
      </c>
      <c r="J182" s="54" t="s">
        <v>110</v>
      </c>
    </row>
    <row r="183" spans="1:10" x14ac:dyDescent="0.25">
      <c r="A183" s="62">
        <v>53</v>
      </c>
      <c r="B183" s="51" t="s">
        <v>278</v>
      </c>
      <c r="C183" s="69">
        <v>0</v>
      </c>
      <c r="D183" s="69">
        <v>0</v>
      </c>
      <c r="E183" s="69">
        <v>1679577</v>
      </c>
      <c r="F183" s="69">
        <v>35914</v>
      </c>
      <c r="G183" s="69">
        <v>1643663</v>
      </c>
      <c r="H183" s="69">
        <v>0</v>
      </c>
      <c r="I183" s="69">
        <v>1643663</v>
      </c>
      <c r="J183" s="55" t="s">
        <v>110</v>
      </c>
    </row>
    <row r="184" spans="1:10" x14ac:dyDescent="0.25">
      <c r="A184" s="62">
        <v>531</v>
      </c>
      <c r="B184" s="51" t="s">
        <v>279</v>
      </c>
      <c r="C184" s="69">
        <v>0</v>
      </c>
      <c r="D184" s="69">
        <v>0</v>
      </c>
      <c r="E184" s="69">
        <v>7250</v>
      </c>
      <c r="F184" s="69">
        <v>0</v>
      </c>
      <c r="G184" s="69">
        <v>7250</v>
      </c>
      <c r="H184" s="69">
        <v>0</v>
      </c>
      <c r="I184" s="69">
        <v>7250</v>
      </c>
      <c r="J184" s="55" t="s">
        <v>110</v>
      </c>
    </row>
    <row r="185" spans="1:10" x14ac:dyDescent="0.25">
      <c r="A185" s="52">
        <v>5311</v>
      </c>
      <c r="B185" s="50" t="s">
        <v>280</v>
      </c>
      <c r="C185" s="70">
        <v>0</v>
      </c>
      <c r="D185" s="70">
        <v>0</v>
      </c>
      <c r="E185" s="70">
        <v>7250</v>
      </c>
      <c r="F185" s="70">
        <v>0</v>
      </c>
      <c r="G185" s="70">
        <v>7250</v>
      </c>
      <c r="H185" s="70">
        <v>0</v>
      </c>
      <c r="I185" s="70">
        <v>7250</v>
      </c>
      <c r="J185" s="54" t="s">
        <v>110</v>
      </c>
    </row>
    <row r="186" spans="1:10" x14ac:dyDescent="0.25">
      <c r="A186" s="62">
        <v>532</v>
      </c>
      <c r="B186" s="51" t="s">
        <v>281</v>
      </c>
      <c r="C186" s="69">
        <v>0</v>
      </c>
      <c r="D186" s="69">
        <v>0</v>
      </c>
      <c r="E186" s="69">
        <v>435394</v>
      </c>
      <c r="F186" s="69">
        <v>0</v>
      </c>
      <c r="G186" s="69">
        <v>435394</v>
      </c>
      <c r="H186" s="69">
        <v>0</v>
      </c>
      <c r="I186" s="69">
        <v>435394</v>
      </c>
      <c r="J186" s="55" t="s">
        <v>110</v>
      </c>
    </row>
    <row r="187" spans="1:10" x14ac:dyDescent="0.25">
      <c r="A187" s="52">
        <v>5321</v>
      </c>
      <c r="B187" s="50" t="s">
        <v>282</v>
      </c>
      <c r="C187" s="70">
        <v>0</v>
      </c>
      <c r="D187" s="70">
        <v>0</v>
      </c>
      <c r="E187" s="70">
        <v>435394</v>
      </c>
      <c r="F187" s="70">
        <v>0</v>
      </c>
      <c r="G187" s="70">
        <v>435394</v>
      </c>
      <c r="H187" s="70">
        <v>0</v>
      </c>
      <c r="I187" s="70">
        <v>435394</v>
      </c>
      <c r="J187" s="54" t="s">
        <v>110</v>
      </c>
    </row>
    <row r="188" spans="1:10" x14ac:dyDescent="0.25">
      <c r="A188" s="62">
        <v>533</v>
      </c>
      <c r="B188" s="51" t="s">
        <v>283</v>
      </c>
      <c r="C188" s="69">
        <v>0</v>
      </c>
      <c r="D188" s="69">
        <v>0</v>
      </c>
      <c r="E188" s="69">
        <v>1236933</v>
      </c>
      <c r="F188" s="69">
        <v>35914</v>
      </c>
      <c r="G188" s="69">
        <v>1201019</v>
      </c>
      <c r="H188" s="69">
        <v>0</v>
      </c>
      <c r="I188" s="69">
        <v>1201019</v>
      </c>
      <c r="J188" s="55" t="s">
        <v>110</v>
      </c>
    </row>
    <row r="189" spans="1:10" x14ac:dyDescent="0.25">
      <c r="A189" s="52">
        <v>5331</v>
      </c>
      <c r="B189" s="50" t="s">
        <v>284</v>
      </c>
      <c r="C189" s="70">
        <v>0</v>
      </c>
      <c r="D189" s="70">
        <v>0</v>
      </c>
      <c r="E189" s="70">
        <v>415451</v>
      </c>
      <c r="F189" s="70">
        <v>0</v>
      </c>
      <c r="G189" s="70">
        <v>415451</v>
      </c>
      <c r="H189" s="70">
        <v>0</v>
      </c>
      <c r="I189" s="70">
        <v>415451</v>
      </c>
      <c r="J189" s="54" t="s">
        <v>110</v>
      </c>
    </row>
    <row r="190" spans="1:10" x14ac:dyDescent="0.25">
      <c r="A190" s="52">
        <v>5333</v>
      </c>
      <c r="B190" s="50" t="s">
        <v>285</v>
      </c>
      <c r="C190" s="70">
        <v>0</v>
      </c>
      <c r="D190" s="70">
        <v>0</v>
      </c>
      <c r="E190" s="70">
        <v>468042</v>
      </c>
      <c r="F190" s="70">
        <v>35914</v>
      </c>
      <c r="G190" s="70">
        <v>432128</v>
      </c>
      <c r="H190" s="70">
        <v>0</v>
      </c>
      <c r="I190" s="70">
        <v>432128</v>
      </c>
      <c r="J190" s="54" t="s">
        <v>110</v>
      </c>
    </row>
    <row r="191" spans="1:10" x14ac:dyDescent="0.25">
      <c r="A191" s="52">
        <v>5334</v>
      </c>
      <c r="B191" s="50" t="s">
        <v>286</v>
      </c>
      <c r="C191" s="70">
        <v>0</v>
      </c>
      <c r="D191" s="70">
        <v>0</v>
      </c>
      <c r="E191" s="70">
        <v>353440</v>
      </c>
      <c r="F191" s="70">
        <v>0</v>
      </c>
      <c r="G191" s="70">
        <v>353440</v>
      </c>
      <c r="H191" s="70">
        <v>0</v>
      </c>
      <c r="I191" s="70">
        <v>353440</v>
      </c>
      <c r="J191" s="54" t="s">
        <v>110</v>
      </c>
    </row>
    <row r="192" spans="1:10" x14ac:dyDescent="0.25">
      <c r="A192" s="62">
        <v>54</v>
      </c>
      <c r="B192" s="51" t="s">
        <v>287</v>
      </c>
      <c r="C192" s="69">
        <v>0</v>
      </c>
      <c r="D192" s="69">
        <v>0</v>
      </c>
      <c r="E192" s="69">
        <v>17274597</v>
      </c>
      <c r="F192" s="69">
        <v>0</v>
      </c>
      <c r="G192" s="69">
        <v>17274597</v>
      </c>
      <c r="H192" s="69">
        <v>0</v>
      </c>
      <c r="I192" s="69">
        <v>17274597</v>
      </c>
      <c r="J192" s="55" t="s">
        <v>110</v>
      </c>
    </row>
    <row r="193" spans="1:10" x14ac:dyDescent="0.25">
      <c r="A193" s="62">
        <v>541</v>
      </c>
      <c r="B193" s="51" t="s">
        <v>288</v>
      </c>
      <c r="C193" s="69">
        <v>0</v>
      </c>
      <c r="D193" s="69">
        <v>0</v>
      </c>
      <c r="E193" s="69">
        <v>17274597</v>
      </c>
      <c r="F193" s="69">
        <v>0</v>
      </c>
      <c r="G193" s="69">
        <v>17274597</v>
      </c>
      <c r="H193" s="69">
        <v>0</v>
      </c>
      <c r="I193" s="69">
        <v>17274597</v>
      </c>
      <c r="J193" s="55" t="s">
        <v>110</v>
      </c>
    </row>
    <row r="194" spans="1:10" x14ac:dyDescent="0.25">
      <c r="A194" s="52">
        <v>5411</v>
      </c>
      <c r="B194" s="50" t="s">
        <v>289</v>
      </c>
      <c r="C194" s="70">
        <v>0</v>
      </c>
      <c r="D194" s="70">
        <v>0</v>
      </c>
      <c r="E194" s="70">
        <v>14590417</v>
      </c>
      <c r="F194" s="70">
        <v>0</v>
      </c>
      <c r="G194" s="70">
        <v>14590417</v>
      </c>
      <c r="H194" s="70">
        <v>0</v>
      </c>
      <c r="I194" s="70">
        <v>14590417</v>
      </c>
      <c r="J194" s="54" t="s">
        <v>110</v>
      </c>
    </row>
    <row r="195" spans="1:10" x14ac:dyDescent="0.25">
      <c r="A195" s="52">
        <v>5412</v>
      </c>
      <c r="B195" s="50" t="s">
        <v>290</v>
      </c>
      <c r="C195" s="70">
        <v>0</v>
      </c>
      <c r="D195" s="70">
        <v>0</v>
      </c>
      <c r="E195" s="70">
        <v>1328180</v>
      </c>
      <c r="F195" s="70">
        <v>0</v>
      </c>
      <c r="G195" s="70">
        <v>1328180</v>
      </c>
      <c r="H195" s="70">
        <v>0</v>
      </c>
      <c r="I195" s="70">
        <v>1328180</v>
      </c>
      <c r="J195" s="54" t="s">
        <v>110</v>
      </c>
    </row>
    <row r="196" spans="1:10" x14ac:dyDescent="0.25">
      <c r="A196" s="52">
        <v>5413</v>
      </c>
      <c r="B196" s="50" t="s">
        <v>291</v>
      </c>
      <c r="C196" s="70">
        <v>0</v>
      </c>
      <c r="D196" s="70">
        <v>0</v>
      </c>
      <c r="E196" s="70">
        <v>1356000</v>
      </c>
      <c r="F196" s="70">
        <v>0</v>
      </c>
      <c r="G196" s="70">
        <v>1356000</v>
      </c>
      <c r="H196" s="70">
        <v>0</v>
      </c>
      <c r="I196" s="70">
        <v>1356000</v>
      </c>
      <c r="J196" s="54" t="s">
        <v>110</v>
      </c>
    </row>
    <row r="197" spans="1:10" x14ac:dyDescent="0.25">
      <c r="A197" s="62">
        <v>55</v>
      </c>
      <c r="B197" s="51" t="s">
        <v>292</v>
      </c>
      <c r="C197" s="69">
        <v>0</v>
      </c>
      <c r="D197" s="69">
        <v>0</v>
      </c>
      <c r="E197" s="69">
        <v>8546811</v>
      </c>
      <c r="F197" s="69">
        <v>0</v>
      </c>
      <c r="G197" s="69">
        <v>8546811</v>
      </c>
      <c r="H197" s="69">
        <v>0</v>
      </c>
      <c r="I197" s="69">
        <v>8546811</v>
      </c>
      <c r="J197" s="55" t="s">
        <v>110</v>
      </c>
    </row>
    <row r="198" spans="1:10" x14ac:dyDescent="0.25">
      <c r="A198" s="62">
        <v>551</v>
      </c>
      <c r="B198" s="51" t="s">
        <v>293</v>
      </c>
      <c r="C198" s="69">
        <v>0</v>
      </c>
      <c r="D198" s="69">
        <v>0</v>
      </c>
      <c r="E198" s="69">
        <v>8546811</v>
      </c>
      <c r="F198" s="69">
        <v>0</v>
      </c>
      <c r="G198" s="69">
        <v>8546811</v>
      </c>
      <c r="H198" s="69">
        <v>0</v>
      </c>
      <c r="I198" s="69">
        <v>8546811</v>
      </c>
      <c r="J198" s="55" t="s">
        <v>110</v>
      </c>
    </row>
    <row r="199" spans="1:10" x14ac:dyDescent="0.25">
      <c r="A199" s="62">
        <v>5512</v>
      </c>
      <c r="B199" s="51" t="s">
        <v>294</v>
      </c>
      <c r="C199" s="69">
        <v>0</v>
      </c>
      <c r="D199" s="69">
        <v>0</v>
      </c>
      <c r="E199" s="69">
        <v>7762999</v>
      </c>
      <c r="F199" s="69">
        <v>0</v>
      </c>
      <c r="G199" s="69">
        <v>7762999</v>
      </c>
      <c r="H199" s="69">
        <v>0</v>
      </c>
      <c r="I199" s="69">
        <v>7762999</v>
      </c>
      <c r="J199" s="55" t="s">
        <v>110</v>
      </c>
    </row>
    <row r="200" spans="1:10" x14ac:dyDescent="0.25">
      <c r="A200" s="52">
        <v>55125</v>
      </c>
      <c r="B200" s="50" t="s">
        <v>295</v>
      </c>
      <c r="C200" s="70">
        <v>0</v>
      </c>
      <c r="D200" s="70">
        <v>0</v>
      </c>
      <c r="E200" s="70">
        <v>7428660</v>
      </c>
      <c r="F200" s="70">
        <v>0</v>
      </c>
      <c r="G200" s="70">
        <v>7428660</v>
      </c>
      <c r="H200" s="70">
        <v>0</v>
      </c>
      <c r="I200" s="70">
        <v>7428660</v>
      </c>
      <c r="J200" s="54" t="s">
        <v>110</v>
      </c>
    </row>
    <row r="201" spans="1:10" x14ac:dyDescent="0.25">
      <c r="A201" s="52">
        <v>55126</v>
      </c>
      <c r="B201" s="50" t="s">
        <v>296</v>
      </c>
      <c r="C201" s="70">
        <v>0</v>
      </c>
      <c r="D201" s="70">
        <v>0</v>
      </c>
      <c r="E201" s="70">
        <v>334339</v>
      </c>
      <c r="F201" s="70">
        <v>0</v>
      </c>
      <c r="G201" s="70">
        <v>334339</v>
      </c>
      <c r="H201" s="70">
        <v>0</v>
      </c>
      <c r="I201" s="70">
        <v>334339</v>
      </c>
      <c r="J201" s="54" t="s">
        <v>110</v>
      </c>
    </row>
    <row r="202" spans="1:10" x14ac:dyDescent="0.25">
      <c r="A202" s="62">
        <v>5513</v>
      </c>
      <c r="B202" s="51" t="s">
        <v>297</v>
      </c>
      <c r="C202" s="69">
        <v>0</v>
      </c>
      <c r="D202" s="69">
        <v>0</v>
      </c>
      <c r="E202" s="69">
        <v>62000</v>
      </c>
      <c r="F202" s="69">
        <v>0</v>
      </c>
      <c r="G202" s="69">
        <v>62000</v>
      </c>
      <c r="H202" s="69">
        <v>0</v>
      </c>
      <c r="I202" s="69">
        <v>62000</v>
      </c>
      <c r="J202" s="55" t="s">
        <v>110</v>
      </c>
    </row>
    <row r="203" spans="1:10" x14ac:dyDescent="0.25">
      <c r="A203" s="52">
        <v>55130</v>
      </c>
      <c r="B203" s="50" t="s">
        <v>298</v>
      </c>
      <c r="C203" s="70">
        <v>0</v>
      </c>
      <c r="D203" s="70">
        <v>0</v>
      </c>
      <c r="E203" s="70">
        <v>62000</v>
      </c>
      <c r="F203" s="70">
        <v>0</v>
      </c>
      <c r="G203" s="70">
        <v>62000</v>
      </c>
      <c r="H203" s="70">
        <v>0</v>
      </c>
      <c r="I203" s="70">
        <v>62000</v>
      </c>
      <c r="J203" s="54" t="s">
        <v>110</v>
      </c>
    </row>
    <row r="204" spans="1:10" x14ac:dyDescent="0.25">
      <c r="A204" s="62">
        <v>5519</v>
      </c>
      <c r="B204" s="51" t="s">
        <v>299</v>
      </c>
      <c r="C204" s="69">
        <v>0</v>
      </c>
      <c r="D204" s="69">
        <v>0</v>
      </c>
      <c r="E204" s="69">
        <v>721812</v>
      </c>
      <c r="F204" s="69">
        <v>0</v>
      </c>
      <c r="G204" s="69">
        <v>721812</v>
      </c>
      <c r="H204" s="69">
        <v>0</v>
      </c>
      <c r="I204" s="69">
        <v>721812</v>
      </c>
      <c r="J204" s="55" t="s">
        <v>110</v>
      </c>
    </row>
    <row r="205" spans="1:10" x14ac:dyDescent="0.25">
      <c r="A205" s="52">
        <v>55196</v>
      </c>
      <c r="B205" s="50" t="s">
        <v>300</v>
      </c>
      <c r="C205" s="70">
        <v>0</v>
      </c>
      <c r="D205" s="70">
        <v>0</v>
      </c>
      <c r="E205" s="70">
        <v>721812</v>
      </c>
      <c r="F205" s="70">
        <v>0</v>
      </c>
      <c r="G205" s="70">
        <v>721812</v>
      </c>
      <c r="H205" s="70">
        <v>0</v>
      </c>
      <c r="I205" s="70">
        <v>721812</v>
      </c>
      <c r="J205" s="54" t="s">
        <v>110</v>
      </c>
    </row>
    <row r="206" spans="1:10" x14ac:dyDescent="0.25">
      <c r="A206" s="62">
        <v>56</v>
      </c>
      <c r="B206" s="51" t="s">
        <v>301</v>
      </c>
      <c r="C206" s="69">
        <v>0</v>
      </c>
      <c r="D206" s="69">
        <v>0</v>
      </c>
      <c r="E206" s="69">
        <v>3845783</v>
      </c>
      <c r="F206" s="69">
        <v>733530</v>
      </c>
      <c r="G206" s="69">
        <v>3112253</v>
      </c>
      <c r="H206" s="69">
        <v>0</v>
      </c>
      <c r="I206" s="69">
        <v>3112253</v>
      </c>
      <c r="J206" s="55" t="s">
        <v>110</v>
      </c>
    </row>
    <row r="207" spans="1:10" x14ac:dyDescent="0.25">
      <c r="A207" s="52">
        <v>561</v>
      </c>
      <c r="B207" s="50" t="s">
        <v>302</v>
      </c>
      <c r="C207" s="70">
        <v>0</v>
      </c>
      <c r="D207" s="70">
        <v>0</v>
      </c>
      <c r="E207" s="70">
        <v>3214697</v>
      </c>
      <c r="F207" s="70">
        <v>416498</v>
      </c>
      <c r="G207" s="70">
        <v>2798199</v>
      </c>
      <c r="H207" s="70">
        <v>0</v>
      </c>
      <c r="I207" s="70">
        <v>2798199</v>
      </c>
      <c r="J207" s="54" t="s">
        <v>110</v>
      </c>
    </row>
    <row r="208" spans="1:10" x14ac:dyDescent="0.25">
      <c r="A208" s="62">
        <v>563</v>
      </c>
      <c r="B208" s="51" t="s">
        <v>303</v>
      </c>
      <c r="C208" s="69">
        <v>0</v>
      </c>
      <c r="D208" s="69">
        <v>0</v>
      </c>
      <c r="E208" s="69">
        <v>56000</v>
      </c>
      <c r="F208" s="69">
        <v>0</v>
      </c>
      <c r="G208" s="69">
        <v>56000</v>
      </c>
      <c r="H208" s="69">
        <v>0</v>
      </c>
      <c r="I208" s="69">
        <v>56000</v>
      </c>
      <c r="J208" s="55" t="s">
        <v>110</v>
      </c>
    </row>
    <row r="209" spans="1:10" x14ac:dyDescent="0.25">
      <c r="A209" s="52">
        <v>5631</v>
      </c>
      <c r="B209" s="50" t="s">
        <v>304</v>
      </c>
      <c r="C209" s="70">
        <v>0</v>
      </c>
      <c r="D209" s="70">
        <v>0</v>
      </c>
      <c r="E209" s="70">
        <v>56000</v>
      </c>
      <c r="F209" s="70">
        <v>0</v>
      </c>
      <c r="G209" s="70">
        <v>56000</v>
      </c>
      <c r="H209" s="70">
        <v>0</v>
      </c>
      <c r="I209" s="70">
        <v>56000</v>
      </c>
      <c r="J209" s="54" t="s">
        <v>110</v>
      </c>
    </row>
    <row r="210" spans="1:10" x14ac:dyDescent="0.25">
      <c r="A210" s="52">
        <v>565</v>
      </c>
      <c r="B210" s="50" t="s">
        <v>305</v>
      </c>
      <c r="C210" s="70">
        <v>0</v>
      </c>
      <c r="D210" s="70">
        <v>0</v>
      </c>
      <c r="E210" s="70">
        <v>575086</v>
      </c>
      <c r="F210" s="70">
        <v>317032</v>
      </c>
      <c r="G210" s="70">
        <v>258054</v>
      </c>
      <c r="H210" s="70">
        <v>0</v>
      </c>
      <c r="I210" s="70">
        <v>258054</v>
      </c>
      <c r="J210" s="54" t="s">
        <v>110</v>
      </c>
    </row>
    <row r="211" spans="1:10" x14ac:dyDescent="0.25">
      <c r="A211" s="62">
        <v>57</v>
      </c>
      <c r="B211" s="51" t="s">
        <v>306</v>
      </c>
      <c r="C211" s="69">
        <v>0</v>
      </c>
      <c r="D211" s="69">
        <v>0</v>
      </c>
      <c r="E211" s="69">
        <v>7840618</v>
      </c>
      <c r="F211" s="69">
        <v>0</v>
      </c>
      <c r="G211" s="69">
        <v>7840618</v>
      </c>
      <c r="H211" s="69">
        <v>0</v>
      </c>
      <c r="I211" s="69">
        <v>7840618</v>
      </c>
      <c r="J211" s="55" t="s">
        <v>110</v>
      </c>
    </row>
    <row r="212" spans="1:10" x14ac:dyDescent="0.25">
      <c r="A212" s="52">
        <v>571</v>
      </c>
      <c r="B212" s="50" t="s">
        <v>307</v>
      </c>
      <c r="C212" s="70">
        <v>0</v>
      </c>
      <c r="D212" s="70">
        <v>0</v>
      </c>
      <c r="E212" s="70">
        <v>7840618</v>
      </c>
      <c r="F212" s="70">
        <v>0</v>
      </c>
      <c r="G212" s="70">
        <v>7840618</v>
      </c>
      <c r="H212" s="70">
        <v>0</v>
      </c>
      <c r="I212" s="70">
        <v>7840618</v>
      </c>
      <c r="J212" s="54" t="s">
        <v>110</v>
      </c>
    </row>
    <row r="213" spans="1:10" x14ac:dyDescent="0.25">
      <c r="A213" s="61">
        <v>6</v>
      </c>
      <c r="B213" s="58" t="s">
        <v>308</v>
      </c>
      <c r="C213" s="68">
        <v>0</v>
      </c>
      <c r="D213" s="68">
        <v>0</v>
      </c>
      <c r="E213" s="68">
        <v>0</v>
      </c>
      <c r="F213" s="68">
        <v>0</v>
      </c>
      <c r="G213" s="68">
        <v>0</v>
      </c>
      <c r="H213" s="68">
        <v>0</v>
      </c>
      <c r="I213" s="68">
        <v>0</v>
      </c>
      <c r="J213" s="66" t="s">
        <v>110</v>
      </c>
    </row>
    <row r="214" spans="1:10" x14ac:dyDescent="0.25">
      <c r="A214" s="61">
        <v>7</v>
      </c>
      <c r="B214" s="58" t="s">
        <v>309</v>
      </c>
      <c r="C214" s="68">
        <v>0</v>
      </c>
      <c r="D214" s="68">
        <v>0</v>
      </c>
      <c r="E214" s="68">
        <v>0</v>
      </c>
      <c r="F214" s="68">
        <v>0</v>
      </c>
      <c r="G214" s="68">
        <v>0</v>
      </c>
      <c r="H214" s="68">
        <v>0</v>
      </c>
      <c r="I214" s="68">
        <v>0</v>
      </c>
      <c r="J214" s="66" t="s">
        <v>110</v>
      </c>
    </row>
    <row r="215" spans="1:10" x14ac:dyDescent="0.25">
      <c r="A215" s="61">
        <v>8</v>
      </c>
      <c r="B215" s="58" t="s">
        <v>310</v>
      </c>
      <c r="C215" s="68">
        <v>0</v>
      </c>
      <c r="D215" s="68">
        <v>0</v>
      </c>
      <c r="E215" s="68">
        <v>12830512</v>
      </c>
      <c r="F215" s="68">
        <v>50000</v>
      </c>
      <c r="G215" s="68">
        <v>12780512</v>
      </c>
      <c r="H215" s="68">
        <v>0</v>
      </c>
      <c r="I215" s="68">
        <v>12780512</v>
      </c>
      <c r="J215" s="66" t="s">
        <v>110</v>
      </c>
    </row>
    <row r="216" spans="1:10" x14ac:dyDescent="0.25">
      <c r="A216" s="62">
        <v>82</v>
      </c>
      <c r="B216" s="51" t="s">
        <v>311</v>
      </c>
      <c r="C216" s="69">
        <v>0</v>
      </c>
      <c r="D216" s="69">
        <v>0</v>
      </c>
      <c r="E216" s="69">
        <v>12096742</v>
      </c>
      <c r="F216" s="69">
        <v>50000</v>
      </c>
      <c r="G216" s="69">
        <v>12046742</v>
      </c>
      <c r="H216" s="69">
        <v>0</v>
      </c>
      <c r="I216" s="69">
        <v>12046742</v>
      </c>
      <c r="J216" s="55" t="s">
        <v>110</v>
      </c>
    </row>
    <row r="217" spans="1:10" x14ac:dyDescent="0.25">
      <c r="A217" s="62">
        <v>822</v>
      </c>
      <c r="B217" s="51" t="s">
        <v>312</v>
      </c>
      <c r="C217" s="69">
        <v>0</v>
      </c>
      <c r="D217" s="69">
        <v>0</v>
      </c>
      <c r="E217" s="69">
        <v>12096742</v>
      </c>
      <c r="F217" s="69">
        <v>50000</v>
      </c>
      <c r="G217" s="69">
        <v>12046742</v>
      </c>
      <c r="H217" s="69">
        <v>0</v>
      </c>
      <c r="I217" s="69">
        <v>12046742</v>
      </c>
      <c r="J217" s="55" t="s">
        <v>110</v>
      </c>
    </row>
    <row r="218" spans="1:10" x14ac:dyDescent="0.25">
      <c r="A218" s="62">
        <v>8221</v>
      </c>
      <c r="B218" s="51" t="s">
        <v>313</v>
      </c>
      <c r="C218" s="69">
        <v>0</v>
      </c>
      <c r="D218" s="69">
        <v>0</v>
      </c>
      <c r="E218" s="69">
        <v>12096742</v>
      </c>
      <c r="F218" s="69">
        <v>50000</v>
      </c>
      <c r="G218" s="69">
        <v>12046742</v>
      </c>
      <c r="H218" s="69">
        <v>0</v>
      </c>
      <c r="I218" s="69">
        <v>12046742</v>
      </c>
      <c r="J218" s="55" t="s">
        <v>110</v>
      </c>
    </row>
    <row r="219" spans="1:10" x14ac:dyDescent="0.25">
      <c r="A219" s="52">
        <v>82211</v>
      </c>
      <c r="B219" s="50" t="s">
        <v>314</v>
      </c>
      <c r="C219" s="70">
        <v>0</v>
      </c>
      <c r="D219" s="70">
        <v>0</v>
      </c>
      <c r="E219" s="70">
        <v>12046742</v>
      </c>
      <c r="F219" s="70">
        <v>50000</v>
      </c>
      <c r="G219" s="70">
        <v>11996742</v>
      </c>
      <c r="H219" s="70">
        <v>0</v>
      </c>
      <c r="I219" s="70">
        <v>11996742</v>
      </c>
      <c r="J219" s="54" t="s">
        <v>110</v>
      </c>
    </row>
    <row r="220" spans="1:10" x14ac:dyDescent="0.25">
      <c r="A220" s="52">
        <v>82212</v>
      </c>
      <c r="B220" s="50" t="s">
        <v>315</v>
      </c>
      <c r="C220" s="70">
        <v>0</v>
      </c>
      <c r="D220" s="70">
        <v>0</v>
      </c>
      <c r="E220" s="70">
        <v>50000</v>
      </c>
      <c r="F220" s="70">
        <v>0</v>
      </c>
      <c r="G220" s="70">
        <v>50000</v>
      </c>
      <c r="H220" s="70">
        <v>0</v>
      </c>
      <c r="I220" s="70">
        <v>50000</v>
      </c>
      <c r="J220" s="54" t="s">
        <v>110</v>
      </c>
    </row>
    <row r="221" spans="1:10" x14ac:dyDescent="0.25">
      <c r="A221" s="62">
        <v>86</v>
      </c>
      <c r="B221" s="51" t="s">
        <v>316</v>
      </c>
      <c r="C221" s="69">
        <v>0</v>
      </c>
      <c r="D221" s="69">
        <v>0</v>
      </c>
      <c r="E221" s="69">
        <v>733770</v>
      </c>
      <c r="F221" s="69">
        <v>0</v>
      </c>
      <c r="G221" s="69">
        <v>733770</v>
      </c>
      <c r="H221" s="69">
        <v>0</v>
      </c>
      <c r="I221" s="69">
        <v>733770</v>
      </c>
      <c r="J221" s="55" t="s">
        <v>110</v>
      </c>
    </row>
    <row r="222" spans="1:10" x14ac:dyDescent="0.25">
      <c r="A222" s="62">
        <v>867</v>
      </c>
      <c r="B222" s="51" t="s">
        <v>317</v>
      </c>
      <c r="C222" s="69">
        <v>0</v>
      </c>
      <c r="D222" s="69">
        <v>0</v>
      </c>
      <c r="E222" s="69">
        <v>378892</v>
      </c>
      <c r="F222" s="69">
        <v>0</v>
      </c>
      <c r="G222" s="69">
        <v>378892</v>
      </c>
      <c r="H222" s="69">
        <v>0</v>
      </c>
      <c r="I222" s="69">
        <v>378892</v>
      </c>
      <c r="J222" s="55" t="s">
        <v>110</v>
      </c>
    </row>
    <row r="223" spans="1:10" x14ac:dyDescent="0.25">
      <c r="A223" s="52">
        <v>8671</v>
      </c>
      <c r="B223" s="50" t="s">
        <v>205</v>
      </c>
      <c r="C223" s="70">
        <v>0</v>
      </c>
      <c r="D223" s="70">
        <v>0</v>
      </c>
      <c r="E223" s="70">
        <v>9292</v>
      </c>
      <c r="F223" s="70">
        <v>0</v>
      </c>
      <c r="G223" s="70">
        <v>9292</v>
      </c>
      <c r="H223" s="70">
        <v>0</v>
      </c>
      <c r="I223" s="70">
        <v>9292</v>
      </c>
      <c r="J223" s="54" t="s">
        <v>110</v>
      </c>
    </row>
    <row r="224" spans="1:10" x14ac:dyDescent="0.25">
      <c r="A224" s="52">
        <v>8677</v>
      </c>
      <c r="B224" s="50" t="s">
        <v>318</v>
      </c>
      <c r="C224" s="70">
        <v>0</v>
      </c>
      <c r="D224" s="70">
        <v>0</v>
      </c>
      <c r="E224" s="70">
        <v>369600</v>
      </c>
      <c r="F224" s="70">
        <v>0</v>
      </c>
      <c r="G224" s="70">
        <v>369600</v>
      </c>
      <c r="H224" s="70">
        <v>0</v>
      </c>
      <c r="I224" s="70">
        <v>369600</v>
      </c>
      <c r="J224" s="54" t="s">
        <v>110</v>
      </c>
    </row>
    <row r="225" spans="1:10" x14ac:dyDescent="0.25">
      <c r="A225" s="62">
        <v>869</v>
      </c>
      <c r="B225" s="51" t="s">
        <v>319</v>
      </c>
      <c r="C225" s="69">
        <v>0</v>
      </c>
      <c r="D225" s="69">
        <v>0</v>
      </c>
      <c r="E225" s="69">
        <v>354878</v>
      </c>
      <c r="F225" s="69">
        <v>0</v>
      </c>
      <c r="G225" s="69">
        <v>354878</v>
      </c>
      <c r="H225" s="69">
        <v>0</v>
      </c>
      <c r="I225" s="69">
        <v>354878</v>
      </c>
      <c r="J225" s="55" t="s">
        <v>110</v>
      </c>
    </row>
    <row r="226" spans="1:10" x14ac:dyDescent="0.25">
      <c r="A226" s="52">
        <v>8695</v>
      </c>
      <c r="B226" s="50" t="s">
        <v>320</v>
      </c>
      <c r="C226" s="70">
        <v>0</v>
      </c>
      <c r="D226" s="70">
        <v>0</v>
      </c>
      <c r="E226" s="70">
        <v>13262</v>
      </c>
      <c r="F226" s="70">
        <v>0</v>
      </c>
      <c r="G226" s="70">
        <v>13262</v>
      </c>
      <c r="H226" s="70">
        <v>0</v>
      </c>
      <c r="I226" s="70">
        <v>13262</v>
      </c>
      <c r="J226" s="54" t="s">
        <v>110</v>
      </c>
    </row>
    <row r="227" spans="1:10" x14ac:dyDescent="0.25">
      <c r="A227" s="52">
        <v>8696</v>
      </c>
      <c r="B227" s="50" t="s">
        <v>321</v>
      </c>
      <c r="C227" s="70">
        <v>0</v>
      </c>
      <c r="D227" s="70">
        <v>0</v>
      </c>
      <c r="E227" s="70">
        <v>16</v>
      </c>
      <c r="F227" s="70">
        <v>0</v>
      </c>
      <c r="G227" s="70">
        <v>16</v>
      </c>
      <c r="H227" s="70">
        <v>0</v>
      </c>
      <c r="I227" s="70">
        <v>16</v>
      </c>
      <c r="J227" s="54" t="s">
        <v>110</v>
      </c>
    </row>
    <row r="228" spans="1:10" x14ac:dyDescent="0.25">
      <c r="A228" s="52">
        <v>8698</v>
      </c>
      <c r="B228" s="50" t="s">
        <v>322</v>
      </c>
      <c r="C228" s="70">
        <v>0</v>
      </c>
      <c r="D228" s="70">
        <v>0</v>
      </c>
      <c r="E228" s="70">
        <v>341600</v>
      </c>
      <c r="F228" s="70">
        <v>0</v>
      </c>
      <c r="G228" s="70">
        <v>341600</v>
      </c>
      <c r="H228" s="70">
        <v>0</v>
      </c>
      <c r="I228" s="70">
        <v>341600</v>
      </c>
      <c r="J228" s="54" t="s">
        <v>110</v>
      </c>
    </row>
    <row r="229" spans="1:10" x14ac:dyDescent="0.25">
      <c r="A229" s="61">
        <v>9</v>
      </c>
      <c r="B229" s="58" t="s">
        <v>323</v>
      </c>
      <c r="C229" s="68">
        <v>0</v>
      </c>
      <c r="D229" s="68">
        <v>0</v>
      </c>
      <c r="E229" s="68">
        <v>1500000</v>
      </c>
      <c r="F229" s="68">
        <v>64312538</v>
      </c>
      <c r="G229" s="68">
        <v>0</v>
      </c>
      <c r="H229" s="68">
        <v>62812538</v>
      </c>
      <c r="I229" s="68">
        <v>62812538</v>
      </c>
      <c r="J229" s="66" t="s">
        <v>114</v>
      </c>
    </row>
    <row r="230" spans="1:10" x14ac:dyDescent="0.25">
      <c r="A230" s="62">
        <v>91</v>
      </c>
      <c r="B230" s="51" t="s">
        <v>324</v>
      </c>
      <c r="C230" s="69">
        <v>0</v>
      </c>
      <c r="D230" s="69">
        <v>0</v>
      </c>
      <c r="E230" s="69">
        <v>0</v>
      </c>
      <c r="F230" s="69">
        <v>2037862</v>
      </c>
      <c r="G230" s="69">
        <v>0</v>
      </c>
      <c r="H230" s="69">
        <v>2037862</v>
      </c>
      <c r="I230" s="69">
        <v>2037862</v>
      </c>
      <c r="J230" s="55" t="s">
        <v>114</v>
      </c>
    </row>
    <row r="231" spans="1:10" x14ac:dyDescent="0.25">
      <c r="A231" s="62">
        <v>911</v>
      </c>
      <c r="B231" s="51" t="s">
        <v>325</v>
      </c>
      <c r="C231" s="69">
        <v>0</v>
      </c>
      <c r="D231" s="69">
        <v>0</v>
      </c>
      <c r="E231" s="69">
        <v>0</v>
      </c>
      <c r="F231" s="69">
        <v>598870</v>
      </c>
      <c r="G231" s="69">
        <v>0</v>
      </c>
      <c r="H231" s="69">
        <v>598870</v>
      </c>
      <c r="I231" s="69">
        <v>598870</v>
      </c>
      <c r="J231" s="55" t="s">
        <v>114</v>
      </c>
    </row>
    <row r="232" spans="1:10" x14ac:dyDescent="0.25">
      <c r="A232" s="52">
        <v>9111</v>
      </c>
      <c r="B232" s="50" t="s">
        <v>326</v>
      </c>
      <c r="C232" s="70">
        <v>0</v>
      </c>
      <c r="D232" s="70">
        <v>0</v>
      </c>
      <c r="E232" s="70">
        <v>0</v>
      </c>
      <c r="F232" s="70">
        <v>598870</v>
      </c>
      <c r="G232" s="70">
        <v>0</v>
      </c>
      <c r="H232" s="70">
        <v>598870</v>
      </c>
      <c r="I232" s="70">
        <v>598870</v>
      </c>
      <c r="J232" s="54" t="s">
        <v>114</v>
      </c>
    </row>
    <row r="233" spans="1:10" x14ac:dyDescent="0.25">
      <c r="A233" s="52">
        <v>912</v>
      </c>
      <c r="B233" s="50" t="s">
        <v>327</v>
      </c>
      <c r="C233" s="70">
        <v>0</v>
      </c>
      <c r="D233" s="70">
        <v>0</v>
      </c>
      <c r="E233" s="70">
        <v>0</v>
      </c>
      <c r="F233" s="70">
        <v>1438992</v>
      </c>
      <c r="G233" s="70">
        <v>0</v>
      </c>
      <c r="H233" s="70">
        <v>1438992</v>
      </c>
      <c r="I233" s="70">
        <v>1438992</v>
      </c>
      <c r="J233" s="54" t="s">
        <v>114</v>
      </c>
    </row>
    <row r="234" spans="1:10" x14ac:dyDescent="0.25">
      <c r="A234" s="62">
        <v>96</v>
      </c>
      <c r="B234" s="51" t="s">
        <v>328</v>
      </c>
      <c r="C234" s="69">
        <v>0</v>
      </c>
      <c r="D234" s="69">
        <v>0</v>
      </c>
      <c r="E234" s="69">
        <v>1500000</v>
      </c>
      <c r="F234" s="69">
        <v>60771355</v>
      </c>
      <c r="G234" s="69">
        <v>0</v>
      </c>
      <c r="H234" s="69">
        <v>59271355</v>
      </c>
      <c r="I234" s="69">
        <v>59271355</v>
      </c>
      <c r="J234" s="55" t="s">
        <v>114</v>
      </c>
    </row>
    <row r="235" spans="1:10" x14ac:dyDescent="0.25">
      <c r="A235" s="62">
        <v>961</v>
      </c>
      <c r="B235" s="51" t="s">
        <v>329</v>
      </c>
      <c r="C235" s="69">
        <v>0</v>
      </c>
      <c r="D235" s="69">
        <v>0</v>
      </c>
      <c r="E235" s="69">
        <v>0</v>
      </c>
      <c r="F235" s="69">
        <v>42721759</v>
      </c>
      <c r="G235" s="69">
        <v>0</v>
      </c>
      <c r="H235" s="69">
        <v>42721759</v>
      </c>
      <c r="I235" s="69">
        <v>42721759</v>
      </c>
      <c r="J235" s="55" t="s">
        <v>114</v>
      </c>
    </row>
    <row r="236" spans="1:10" x14ac:dyDescent="0.25">
      <c r="A236" s="62">
        <v>9611</v>
      </c>
      <c r="B236" s="51" t="s">
        <v>330</v>
      </c>
      <c r="C236" s="69">
        <v>0</v>
      </c>
      <c r="D236" s="69">
        <v>0</v>
      </c>
      <c r="E236" s="69">
        <v>0</v>
      </c>
      <c r="F236" s="69">
        <v>42721759</v>
      </c>
      <c r="G236" s="69">
        <v>0</v>
      </c>
      <c r="H236" s="69">
        <v>42721759</v>
      </c>
      <c r="I236" s="69">
        <v>42721759</v>
      </c>
      <c r="J236" s="55" t="s">
        <v>114</v>
      </c>
    </row>
    <row r="237" spans="1:10" x14ac:dyDescent="0.25">
      <c r="A237" s="52">
        <v>96111</v>
      </c>
      <c r="B237" s="50" t="s">
        <v>330</v>
      </c>
      <c r="C237" s="70">
        <v>0</v>
      </c>
      <c r="D237" s="70">
        <v>0</v>
      </c>
      <c r="E237" s="70">
        <v>0</v>
      </c>
      <c r="F237" s="70">
        <v>42721759</v>
      </c>
      <c r="G237" s="70">
        <v>0</v>
      </c>
      <c r="H237" s="70">
        <v>42721759</v>
      </c>
      <c r="I237" s="70">
        <v>42721759</v>
      </c>
      <c r="J237" s="54" t="s">
        <v>114</v>
      </c>
    </row>
    <row r="238" spans="1:10" x14ac:dyDescent="0.25">
      <c r="A238" s="52">
        <v>962</v>
      </c>
      <c r="B238" s="50" t="s">
        <v>331</v>
      </c>
      <c r="C238" s="70">
        <v>0</v>
      </c>
      <c r="D238" s="70">
        <v>0</v>
      </c>
      <c r="E238" s="70">
        <v>0</v>
      </c>
      <c r="F238" s="70">
        <v>20175</v>
      </c>
      <c r="G238" s="70">
        <v>0</v>
      </c>
      <c r="H238" s="70">
        <v>20175</v>
      </c>
      <c r="I238" s="70">
        <v>20175</v>
      </c>
      <c r="J238" s="54" t="s">
        <v>114</v>
      </c>
    </row>
    <row r="239" spans="1:10" x14ac:dyDescent="0.25">
      <c r="A239" s="62">
        <v>963</v>
      </c>
      <c r="B239" s="51" t="s">
        <v>332</v>
      </c>
      <c r="C239" s="69">
        <v>0</v>
      </c>
      <c r="D239" s="69">
        <v>0</v>
      </c>
      <c r="E239" s="69">
        <v>0</v>
      </c>
      <c r="F239" s="69">
        <v>4079</v>
      </c>
      <c r="G239" s="69">
        <v>0</v>
      </c>
      <c r="H239" s="69">
        <v>4079</v>
      </c>
      <c r="I239" s="69">
        <v>4079</v>
      </c>
      <c r="J239" s="55" t="s">
        <v>114</v>
      </c>
    </row>
    <row r="240" spans="1:10" x14ac:dyDescent="0.25">
      <c r="A240" s="52">
        <v>9639</v>
      </c>
      <c r="B240" s="50" t="s">
        <v>333</v>
      </c>
      <c r="C240" s="70">
        <v>0</v>
      </c>
      <c r="D240" s="70">
        <v>0</v>
      </c>
      <c r="E240" s="70">
        <v>0</v>
      </c>
      <c r="F240" s="70">
        <v>4079</v>
      </c>
      <c r="G240" s="70">
        <v>0</v>
      </c>
      <c r="H240" s="70">
        <v>4079</v>
      </c>
      <c r="I240" s="70">
        <v>4079</v>
      </c>
      <c r="J240" s="54" t="s">
        <v>114</v>
      </c>
    </row>
    <row r="241" spans="1:10" x14ac:dyDescent="0.25">
      <c r="A241" s="62">
        <v>967</v>
      </c>
      <c r="B241" s="51" t="s">
        <v>334</v>
      </c>
      <c r="C241" s="69">
        <v>0</v>
      </c>
      <c r="D241" s="69">
        <v>0</v>
      </c>
      <c r="E241" s="69">
        <v>1500000</v>
      </c>
      <c r="F241" s="69">
        <v>14763872</v>
      </c>
      <c r="G241" s="69">
        <v>0</v>
      </c>
      <c r="H241" s="69">
        <v>13263872</v>
      </c>
      <c r="I241" s="69">
        <v>13263872</v>
      </c>
      <c r="J241" s="55" t="s">
        <v>114</v>
      </c>
    </row>
    <row r="242" spans="1:10" x14ac:dyDescent="0.25">
      <c r="A242" s="52">
        <v>9673</v>
      </c>
      <c r="B242" s="50" t="s">
        <v>335</v>
      </c>
      <c r="C242" s="70">
        <v>0</v>
      </c>
      <c r="D242" s="70">
        <v>0</v>
      </c>
      <c r="E242" s="70">
        <v>1500000</v>
      </c>
      <c r="F242" s="70">
        <v>4282272</v>
      </c>
      <c r="G242" s="70">
        <v>0</v>
      </c>
      <c r="H242" s="70">
        <v>2782272</v>
      </c>
      <c r="I242" s="70">
        <v>2782272</v>
      </c>
      <c r="J242" s="54" t="s">
        <v>114</v>
      </c>
    </row>
    <row r="243" spans="1:10" x14ac:dyDescent="0.25">
      <c r="A243" s="52">
        <v>9675</v>
      </c>
      <c r="B243" s="50" t="s">
        <v>336</v>
      </c>
      <c r="C243" s="70">
        <v>0</v>
      </c>
      <c r="D243" s="70">
        <v>0</v>
      </c>
      <c r="E243" s="70">
        <v>0</v>
      </c>
      <c r="F243" s="70">
        <v>3120000</v>
      </c>
      <c r="G243" s="70">
        <v>0</v>
      </c>
      <c r="H243" s="70">
        <v>3120000</v>
      </c>
      <c r="I243" s="70">
        <v>3120000</v>
      </c>
      <c r="J243" s="54" t="s">
        <v>114</v>
      </c>
    </row>
    <row r="244" spans="1:10" x14ac:dyDescent="0.25">
      <c r="A244" s="52">
        <v>9677</v>
      </c>
      <c r="B244" s="50" t="s">
        <v>337</v>
      </c>
      <c r="C244" s="70">
        <v>0</v>
      </c>
      <c r="D244" s="70">
        <v>0</v>
      </c>
      <c r="E244" s="70">
        <v>0</v>
      </c>
      <c r="F244" s="70">
        <v>21600</v>
      </c>
      <c r="G244" s="70">
        <v>0</v>
      </c>
      <c r="H244" s="70">
        <v>21600</v>
      </c>
      <c r="I244" s="70">
        <v>21600</v>
      </c>
      <c r="J244" s="54" t="s">
        <v>114</v>
      </c>
    </row>
    <row r="245" spans="1:10" x14ac:dyDescent="0.25">
      <c r="A245" s="52">
        <v>9678</v>
      </c>
      <c r="B245" s="50" t="s">
        <v>338</v>
      </c>
      <c r="C245" s="70">
        <v>0</v>
      </c>
      <c r="D245" s="70">
        <v>0</v>
      </c>
      <c r="E245" s="70">
        <v>0</v>
      </c>
      <c r="F245" s="70">
        <v>7340000</v>
      </c>
      <c r="G245" s="70">
        <v>0</v>
      </c>
      <c r="H245" s="70">
        <v>7340000</v>
      </c>
      <c r="I245" s="70">
        <v>7340000</v>
      </c>
      <c r="J245" s="54" t="s">
        <v>114</v>
      </c>
    </row>
    <row r="246" spans="1:10" x14ac:dyDescent="0.25">
      <c r="A246" s="62">
        <v>969</v>
      </c>
      <c r="B246" s="51" t="s">
        <v>339</v>
      </c>
      <c r="C246" s="69">
        <v>0</v>
      </c>
      <c r="D246" s="69">
        <v>0</v>
      </c>
      <c r="E246" s="69">
        <v>0</v>
      </c>
      <c r="F246" s="69">
        <v>3261470</v>
      </c>
      <c r="G246" s="69">
        <v>0</v>
      </c>
      <c r="H246" s="69">
        <v>3261470</v>
      </c>
      <c r="I246" s="69">
        <v>3261470</v>
      </c>
      <c r="J246" s="55" t="s">
        <v>114</v>
      </c>
    </row>
    <row r="247" spans="1:10" x14ac:dyDescent="0.25">
      <c r="A247" s="52">
        <v>9691</v>
      </c>
      <c r="B247" s="50" t="s">
        <v>340</v>
      </c>
      <c r="C247" s="70">
        <v>0</v>
      </c>
      <c r="D247" s="70">
        <v>0</v>
      </c>
      <c r="E247" s="70">
        <v>0</v>
      </c>
      <c r="F247" s="70">
        <v>2711710</v>
      </c>
      <c r="G247" s="70">
        <v>0</v>
      </c>
      <c r="H247" s="70">
        <v>2711710</v>
      </c>
      <c r="I247" s="70">
        <v>2711710</v>
      </c>
      <c r="J247" s="54" t="s">
        <v>114</v>
      </c>
    </row>
    <row r="248" spans="1:10" x14ac:dyDescent="0.25">
      <c r="A248" s="52">
        <v>9696</v>
      </c>
      <c r="B248" s="50" t="s">
        <v>341</v>
      </c>
      <c r="C248" s="70">
        <v>0</v>
      </c>
      <c r="D248" s="70">
        <v>0</v>
      </c>
      <c r="E248" s="70">
        <v>0</v>
      </c>
      <c r="F248" s="70">
        <v>14</v>
      </c>
      <c r="G248" s="70">
        <v>0</v>
      </c>
      <c r="H248" s="70">
        <v>14</v>
      </c>
      <c r="I248" s="70">
        <v>14</v>
      </c>
      <c r="J248" s="54" t="s">
        <v>114</v>
      </c>
    </row>
    <row r="249" spans="1:10" x14ac:dyDescent="0.25">
      <c r="A249" s="52">
        <v>9699</v>
      </c>
      <c r="B249" s="50" t="s">
        <v>342</v>
      </c>
      <c r="C249" s="70">
        <v>0</v>
      </c>
      <c r="D249" s="70">
        <v>0</v>
      </c>
      <c r="E249" s="70">
        <v>0</v>
      </c>
      <c r="F249" s="70">
        <v>549746</v>
      </c>
      <c r="G249" s="70">
        <v>0</v>
      </c>
      <c r="H249" s="70">
        <v>549746</v>
      </c>
      <c r="I249" s="70">
        <v>549746</v>
      </c>
      <c r="J249" s="54" t="s">
        <v>114</v>
      </c>
    </row>
    <row r="250" spans="1:10" x14ac:dyDescent="0.25">
      <c r="A250" s="62">
        <v>97</v>
      </c>
      <c r="B250" s="51" t="s">
        <v>343</v>
      </c>
      <c r="C250" s="69">
        <v>0</v>
      </c>
      <c r="D250" s="69">
        <v>0</v>
      </c>
      <c r="E250" s="69">
        <v>0</v>
      </c>
      <c r="F250" s="69">
        <v>1503321</v>
      </c>
      <c r="G250" s="69">
        <v>0</v>
      </c>
      <c r="H250" s="69">
        <v>1503321</v>
      </c>
      <c r="I250" s="69">
        <v>1503321</v>
      </c>
      <c r="J250" s="55" t="s">
        <v>114</v>
      </c>
    </row>
    <row r="251" spans="1:10" x14ac:dyDescent="0.25">
      <c r="A251" s="62">
        <v>971</v>
      </c>
      <c r="B251" s="51" t="s">
        <v>344</v>
      </c>
      <c r="C251" s="69">
        <v>0</v>
      </c>
      <c r="D251" s="69">
        <v>0</v>
      </c>
      <c r="E251" s="69">
        <v>0</v>
      </c>
      <c r="F251" s="69">
        <v>1500000</v>
      </c>
      <c r="G251" s="69">
        <v>0</v>
      </c>
      <c r="H251" s="69">
        <v>1500000</v>
      </c>
      <c r="I251" s="69">
        <v>1500000</v>
      </c>
      <c r="J251" s="55" t="s">
        <v>114</v>
      </c>
    </row>
    <row r="252" spans="1:10" x14ac:dyDescent="0.25">
      <c r="A252" s="52">
        <v>9712</v>
      </c>
      <c r="B252" s="50" t="s">
        <v>345</v>
      </c>
      <c r="C252" s="70">
        <v>0</v>
      </c>
      <c r="D252" s="70">
        <v>0</v>
      </c>
      <c r="E252" s="70">
        <v>0</v>
      </c>
      <c r="F252" s="70">
        <v>1500000</v>
      </c>
      <c r="G252" s="70">
        <v>0</v>
      </c>
      <c r="H252" s="70">
        <v>1500000</v>
      </c>
      <c r="I252" s="70">
        <v>1500000</v>
      </c>
      <c r="J252" s="54" t="s">
        <v>114</v>
      </c>
    </row>
    <row r="253" spans="1:10" x14ac:dyDescent="0.25">
      <c r="A253" s="62">
        <v>973</v>
      </c>
      <c r="B253" s="51" t="s">
        <v>346</v>
      </c>
      <c r="C253" s="69">
        <v>0</v>
      </c>
      <c r="D253" s="69">
        <v>0</v>
      </c>
      <c r="E253" s="69">
        <v>0</v>
      </c>
      <c r="F253" s="69">
        <v>659</v>
      </c>
      <c r="G253" s="69">
        <v>0</v>
      </c>
      <c r="H253" s="69">
        <v>659</v>
      </c>
      <c r="I253" s="69">
        <v>659</v>
      </c>
      <c r="J253" s="55" t="s">
        <v>114</v>
      </c>
    </row>
    <row r="254" spans="1:10" x14ac:dyDescent="0.25">
      <c r="A254" s="52">
        <v>9731</v>
      </c>
      <c r="B254" s="50" t="s">
        <v>347</v>
      </c>
      <c r="C254" s="70">
        <v>0</v>
      </c>
      <c r="D254" s="70">
        <v>0</v>
      </c>
      <c r="E254" s="70">
        <v>0</v>
      </c>
      <c r="F254" s="70">
        <v>659</v>
      </c>
      <c r="G254" s="70">
        <v>0</v>
      </c>
      <c r="H254" s="70">
        <v>659</v>
      </c>
      <c r="I254" s="70">
        <v>659</v>
      </c>
      <c r="J254" s="54" t="s">
        <v>114</v>
      </c>
    </row>
    <row r="255" spans="1:10" x14ac:dyDescent="0.25">
      <c r="A255" s="62">
        <v>974</v>
      </c>
      <c r="B255" s="51" t="s">
        <v>348</v>
      </c>
      <c r="C255" s="69">
        <v>0</v>
      </c>
      <c r="D255" s="69">
        <v>0</v>
      </c>
      <c r="E255" s="69">
        <v>0</v>
      </c>
      <c r="F255" s="69">
        <v>2662</v>
      </c>
      <c r="G255" s="69">
        <v>0</v>
      </c>
      <c r="H255" s="69">
        <v>2662</v>
      </c>
      <c r="I255" s="69">
        <v>2662</v>
      </c>
      <c r="J255" s="55" t="s">
        <v>114</v>
      </c>
    </row>
    <row r="256" spans="1:10" x14ac:dyDescent="0.25">
      <c r="A256" s="52">
        <v>9741</v>
      </c>
      <c r="B256" s="50" t="s">
        <v>349</v>
      </c>
      <c r="C256" s="70">
        <v>0</v>
      </c>
      <c r="D256" s="70">
        <v>0</v>
      </c>
      <c r="E256" s="70">
        <v>0</v>
      </c>
      <c r="F256" s="70">
        <v>2662</v>
      </c>
      <c r="G256" s="70">
        <v>0</v>
      </c>
      <c r="H256" s="70">
        <v>2662</v>
      </c>
      <c r="I256" s="70">
        <v>2662</v>
      </c>
      <c r="J256" s="54" t="s">
        <v>114</v>
      </c>
    </row>
    <row r="257" spans="1:10" x14ac:dyDescent="0.25">
      <c r="A257" s="63" t="s">
        <v>350</v>
      </c>
      <c r="B257" s="58" t="s">
        <v>351</v>
      </c>
      <c r="C257" s="68">
        <v>522785690</v>
      </c>
      <c r="D257" s="68">
        <v>522785690</v>
      </c>
      <c r="E257" s="68">
        <v>925172792</v>
      </c>
      <c r="F257" s="68">
        <v>930982341</v>
      </c>
      <c r="G257" s="68">
        <v>256921314</v>
      </c>
      <c r="H257" s="68">
        <v>262730863</v>
      </c>
      <c r="I257" s="68">
        <v>5809549</v>
      </c>
      <c r="J257" s="66" t="s">
        <v>114</v>
      </c>
    </row>
    <row r="258" spans="1:10" x14ac:dyDescent="0.25">
      <c r="A258" s="63" t="s">
        <v>352</v>
      </c>
      <c r="B258" s="58" t="s">
        <v>351</v>
      </c>
      <c r="C258" s="68">
        <v>0</v>
      </c>
      <c r="D258" s="68">
        <v>0</v>
      </c>
      <c r="E258" s="68">
        <v>71016835</v>
      </c>
      <c r="F258" s="68">
        <v>65207286</v>
      </c>
      <c r="G258" s="68">
        <v>68622087</v>
      </c>
      <c r="H258" s="68">
        <v>62812538</v>
      </c>
      <c r="I258" s="68">
        <v>5809549</v>
      </c>
      <c r="J258" s="66" t="s">
        <v>110</v>
      </c>
    </row>
    <row r="259" spans="1:10" x14ac:dyDescent="0.25">
      <c r="A259" s="64"/>
      <c r="B259" s="59" t="s">
        <v>353</v>
      </c>
      <c r="C259" s="71">
        <v>522785690</v>
      </c>
      <c r="D259" s="71">
        <v>522785690</v>
      </c>
      <c r="E259" s="71">
        <v>996189627</v>
      </c>
      <c r="F259" s="71">
        <v>996189627</v>
      </c>
      <c r="G259" s="71">
        <v>325543401</v>
      </c>
      <c r="H259" s="71">
        <v>325543401</v>
      </c>
      <c r="I259" s="71">
        <v>0</v>
      </c>
      <c r="J259" s="67" t="s">
        <v>110</v>
      </c>
    </row>
  </sheetData>
  <mergeCells count="4">
    <mergeCell ref="A1:H1"/>
    <mergeCell ref="C8:D8"/>
    <mergeCell ref="E8:F8"/>
    <mergeCell ref="G8:H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40"/>
  <sheetViews>
    <sheetView zoomScale="178" zoomScaleNormal="178" workbookViewId="0">
      <selection activeCell="G17" sqref="G17"/>
    </sheetView>
  </sheetViews>
  <sheetFormatPr defaultRowHeight="12.75" x14ac:dyDescent="0.2"/>
  <cols>
    <col min="1" max="1" width="14.85546875" style="28" bestFit="1" customWidth="1"/>
    <col min="2" max="2" width="24.140625" style="28" customWidth="1"/>
    <col min="3" max="3" width="12.85546875" style="29" bestFit="1" customWidth="1"/>
    <col min="4" max="5" width="9.140625" style="28"/>
    <col min="6" max="6" width="10.28515625" style="28" bestFit="1" customWidth="1"/>
    <col min="7" max="8" width="9.140625" style="28"/>
    <col min="9" max="9" width="10.28515625" style="28" bestFit="1" customWidth="1"/>
    <col min="10" max="16384" width="9.140625" style="28"/>
  </cols>
  <sheetData>
    <row r="3" spans="1:13" ht="18.75" x14ac:dyDescent="0.2">
      <c r="A3" s="27" t="s">
        <v>74</v>
      </c>
      <c r="F3" s="74" t="s">
        <v>356</v>
      </c>
      <c r="G3" s="74"/>
      <c r="H3" s="74"/>
      <c r="I3" s="74" t="s">
        <v>357</v>
      </c>
      <c r="J3" s="74"/>
      <c r="K3" s="74" t="s">
        <v>358</v>
      </c>
      <c r="L3" s="74"/>
      <c r="M3" s="74" t="s">
        <v>353</v>
      </c>
    </row>
    <row r="4" spans="1:13" ht="18.75" x14ac:dyDescent="0.2">
      <c r="A4" s="27"/>
      <c r="F4" s="74"/>
      <c r="G4" s="74"/>
      <c r="H4" s="74"/>
      <c r="I4" s="74"/>
      <c r="J4" s="74"/>
      <c r="K4" s="74"/>
      <c r="L4" s="74"/>
      <c r="M4" s="74"/>
    </row>
    <row r="5" spans="1:13" x14ac:dyDescent="0.2">
      <c r="A5" s="30">
        <v>3683</v>
      </c>
      <c r="B5" s="31" t="s">
        <v>84</v>
      </c>
      <c r="C5" s="33">
        <v>3644</v>
      </c>
      <c r="F5" s="74"/>
      <c r="G5" s="74" t="s">
        <v>359</v>
      </c>
      <c r="H5" s="74"/>
      <c r="I5" s="75">
        <v>391091</v>
      </c>
      <c r="J5" s="75"/>
      <c r="K5" s="75">
        <v>270000</v>
      </c>
      <c r="L5" s="75"/>
      <c r="M5" s="75">
        <f>SUM(I5:K5)</f>
        <v>661091</v>
      </c>
    </row>
    <row r="6" spans="1:13" x14ac:dyDescent="0.2">
      <c r="A6" s="48">
        <v>3691</v>
      </c>
      <c r="B6" s="49" t="s">
        <v>85</v>
      </c>
      <c r="C6" s="33">
        <v>218021</v>
      </c>
      <c r="F6" s="74"/>
      <c r="G6" s="74" t="s">
        <v>360</v>
      </c>
      <c r="H6" s="74"/>
      <c r="I6" s="75">
        <v>391091</v>
      </c>
      <c r="J6" s="75"/>
      <c r="K6" s="75">
        <v>270000</v>
      </c>
      <c r="L6" s="75"/>
      <c r="M6" s="75">
        <f t="shared" ref="M6:M16" si="0">SUM(I6:K6)</f>
        <v>661091</v>
      </c>
    </row>
    <row r="7" spans="1:13" x14ac:dyDescent="0.2">
      <c r="A7" s="48">
        <v>468</v>
      </c>
      <c r="B7" s="49" t="s">
        <v>87</v>
      </c>
      <c r="C7" s="33">
        <v>261000</v>
      </c>
      <c r="F7" s="74"/>
      <c r="G7" s="74" t="s">
        <v>361</v>
      </c>
      <c r="H7" s="74"/>
      <c r="I7" s="75">
        <v>391091</v>
      </c>
      <c r="J7" s="75"/>
      <c r="K7" s="75">
        <v>270000</v>
      </c>
      <c r="L7" s="75"/>
      <c r="M7" s="75">
        <f t="shared" si="0"/>
        <v>661091</v>
      </c>
    </row>
    <row r="8" spans="1:13" x14ac:dyDescent="0.2">
      <c r="A8" s="44">
        <v>4691</v>
      </c>
      <c r="B8" s="45" t="s">
        <v>92</v>
      </c>
      <c r="C8" s="46">
        <v>40352</v>
      </c>
      <c r="F8" s="74"/>
      <c r="G8" s="74" t="s">
        <v>362</v>
      </c>
      <c r="H8" s="74"/>
      <c r="I8" s="75">
        <v>391091</v>
      </c>
      <c r="J8" s="75"/>
      <c r="K8" s="75">
        <v>270000</v>
      </c>
      <c r="L8" s="75"/>
      <c r="M8" s="75">
        <f t="shared" si="0"/>
        <v>661091</v>
      </c>
    </row>
    <row r="9" spans="1:13" x14ac:dyDescent="0.2">
      <c r="A9" s="30"/>
      <c r="B9" s="31"/>
      <c r="C9" s="33"/>
      <c r="F9" s="74"/>
      <c r="G9" s="74" t="s">
        <v>363</v>
      </c>
      <c r="H9" s="74"/>
      <c r="I9" s="75">
        <v>661880</v>
      </c>
      <c r="J9" s="75"/>
      <c r="K9" s="75">
        <v>270000</v>
      </c>
      <c r="L9" s="75"/>
      <c r="M9" s="75">
        <f t="shared" si="0"/>
        <v>931880</v>
      </c>
    </row>
    <row r="10" spans="1:13" x14ac:dyDescent="0.2">
      <c r="A10" s="39"/>
      <c r="B10" s="40" t="s">
        <v>77</v>
      </c>
      <c r="C10" s="41">
        <f>SUM(C5:C9)</f>
        <v>523017</v>
      </c>
      <c r="F10" s="74"/>
      <c r="G10" s="74" t="s">
        <v>364</v>
      </c>
      <c r="H10" s="74"/>
      <c r="I10" s="75">
        <v>391091</v>
      </c>
      <c r="J10" s="75"/>
      <c r="K10" s="75">
        <v>270000</v>
      </c>
      <c r="L10" s="75"/>
      <c r="M10" s="75">
        <f t="shared" si="0"/>
        <v>661091</v>
      </c>
    </row>
    <row r="11" spans="1:13" x14ac:dyDescent="0.2">
      <c r="F11" s="74"/>
      <c r="G11" s="74" t="s">
        <v>365</v>
      </c>
      <c r="H11" s="74"/>
      <c r="I11" s="75">
        <v>391091</v>
      </c>
      <c r="J11" s="75"/>
      <c r="K11" s="75">
        <v>270000</v>
      </c>
      <c r="L11" s="75"/>
      <c r="M11" s="75">
        <f t="shared" si="0"/>
        <v>661091</v>
      </c>
    </row>
    <row r="12" spans="1:13" ht="18.75" x14ac:dyDescent="0.2">
      <c r="A12" s="27" t="s">
        <v>75</v>
      </c>
      <c r="B12" s="31"/>
      <c r="F12" s="74"/>
      <c r="G12" s="74" t="s">
        <v>366</v>
      </c>
      <c r="H12" s="74"/>
      <c r="I12" s="75">
        <v>391091</v>
      </c>
      <c r="J12" s="75"/>
      <c r="K12" s="75">
        <v>270000</v>
      </c>
      <c r="L12" s="75"/>
      <c r="M12" s="75">
        <f t="shared" si="0"/>
        <v>661091</v>
      </c>
    </row>
    <row r="13" spans="1:13" ht="18.75" x14ac:dyDescent="0.2">
      <c r="A13" s="27"/>
      <c r="B13" s="31"/>
      <c r="F13" s="74"/>
      <c r="G13" s="74" t="s">
        <v>367</v>
      </c>
      <c r="H13" s="74"/>
      <c r="I13" s="75">
        <v>391091</v>
      </c>
      <c r="J13" s="75"/>
      <c r="K13" s="75">
        <v>270000</v>
      </c>
      <c r="L13" s="75"/>
      <c r="M13" s="75">
        <f t="shared" si="0"/>
        <v>661091</v>
      </c>
    </row>
    <row r="14" spans="1:13" ht="12.75" customHeight="1" x14ac:dyDescent="0.2">
      <c r="A14" s="30">
        <v>361220</v>
      </c>
      <c r="B14" s="31" t="s">
        <v>90</v>
      </c>
      <c r="C14" s="32">
        <v>54590</v>
      </c>
      <c r="F14" s="74"/>
      <c r="G14" s="74" t="s">
        <v>368</v>
      </c>
      <c r="H14" s="74"/>
      <c r="I14" s="75">
        <v>391091</v>
      </c>
      <c r="J14" s="75"/>
      <c r="K14" s="75">
        <v>270000</v>
      </c>
      <c r="L14" s="75"/>
      <c r="M14" s="75">
        <f t="shared" si="0"/>
        <v>661091</v>
      </c>
    </row>
    <row r="15" spans="1:13" ht="12.75" customHeight="1" x14ac:dyDescent="0.2">
      <c r="A15" s="30">
        <v>454</v>
      </c>
      <c r="B15" s="31" t="s">
        <v>86</v>
      </c>
      <c r="C15" s="32">
        <v>359622</v>
      </c>
      <c r="F15" s="74"/>
      <c r="G15" s="74" t="s">
        <v>369</v>
      </c>
      <c r="H15" s="74"/>
      <c r="I15" s="75">
        <v>391091</v>
      </c>
      <c r="J15" s="75"/>
      <c r="K15" s="75">
        <v>270000</v>
      </c>
      <c r="L15" s="75"/>
      <c r="M15" s="75">
        <f t="shared" si="0"/>
        <v>661091</v>
      </c>
    </row>
    <row r="16" spans="1:13" x14ac:dyDescent="0.2">
      <c r="A16" s="30">
        <v>461</v>
      </c>
      <c r="B16" s="31" t="s">
        <v>82</v>
      </c>
      <c r="C16" s="32">
        <v>76000</v>
      </c>
      <c r="F16" s="76"/>
      <c r="G16" s="77" t="s">
        <v>370</v>
      </c>
      <c r="H16" s="77"/>
      <c r="I16" s="78">
        <v>722031</v>
      </c>
      <c r="J16" s="78"/>
      <c r="K16" s="78">
        <v>270000</v>
      </c>
      <c r="L16" s="78"/>
      <c r="M16" s="78">
        <f t="shared" si="0"/>
        <v>992031</v>
      </c>
    </row>
    <row r="17" spans="1:13" x14ac:dyDescent="0.2">
      <c r="A17" s="30">
        <v>462</v>
      </c>
      <c r="B17" s="31" t="s">
        <v>79</v>
      </c>
      <c r="C17" s="33">
        <v>191000</v>
      </c>
      <c r="F17" s="74"/>
      <c r="G17" s="74"/>
      <c r="H17" s="74"/>
      <c r="I17" s="75"/>
      <c r="J17" s="75"/>
      <c r="K17" s="75"/>
      <c r="L17" s="75"/>
      <c r="M17" s="74"/>
    </row>
    <row r="18" spans="1:13" x14ac:dyDescent="0.2">
      <c r="A18" s="30">
        <v>4639</v>
      </c>
      <c r="B18" s="31" t="s">
        <v>76</v>
      </c>
      <c r="C18" s="33">
        <v>92400</v>
      </c>
      <c r="F18" s="74"/>
      <c r="G18" s="74"/>
      <c r="H18" s="74"/>
      <c r="I18" s="75">
        <f>SUM(I5:I17)</f>
        <v>5294821</v>
      </c>
      <c r="J18" s="75"/>
      <c r="K18" s="75">
        <f>SUM(K5:K17)</f>
        <v>3240000</v>
      </c>
      <c r="L18" s="75"/>
      <c r="M18" s="75">
        <f>I18+K18</f>
        <v>8534821</v>
      </c>
    </row>
    <row r="19" spans="1:13" x14ac:dyDescent="0.2">
      <c r="A19" s="48">
        <v>4642</v>
      </c>
      <c r="B19" s="49" t="s">
        <v>81</v>
      </c>
      <c r="C19" s="33">
        <v>4000</v>
      </c>
      <c r="F19" s="74"/>
      <c r="G19" s="74"/>
      <c r="H19" s="74"/>
      <c r="I19" s="74"/>
      <c r="J19" s="74"/>
      <c r="K19" s="74"/>
      <c r="L19" s="74"/>
      <c r="M19" s="74"/>
    </row>
    <row r="20" spans="1:13" x14ac:dyDescent="0.2">
      <c r="A20" s="48">
        <v>4711</v>
      </c>
      <c r="B20" s="49" t="s">
        <v>88</v>
      </c>
      <c r="C20" s="33">
        <v>900550</v>
      </c>
      <c r="F20" s="74"/>
      <c r="G20" s="74"/>
      <c r="H20" s="74"/>
      <c r="I20" s="74"/>
      <c r="J20" s="74"/>
      <c r="K20" s="74"/>
      <c r="L20" s="74"/>
      <c r="M20" s="74"/>
    </row>
    <row r="21" spans="1:13" x14ac:dyDescent="0.2">
      <c r="A21" s="44">
        <v>4731</v>
      </c>
      <c r="B21" s="45" t="s">
        <v>89</v>
      </c>
      <c r="C21" s="46">
        <v>389000</v>
      </c>
      <c r="F21" s="74"/>
      <c r="G21" s="74"/>
      <c r="H21" s="74"/>
      <c r="I21" s="74"/>
      <c r="J21" s="74"/>
      <c r="K21" s="74"/>
      <c r="L21" s="74"/>
      <c r="M21" s="74"/>
    </row>
    <row r="22" spans="1:13" x14ac:dyDescent="0.2">
      <c r="A22" s="30"/>
      <c r="B22" s="31"/>
      <c r="C22" s="32"/>
    </row>
    <row r="23" spans="1:13" x14ac:dyDescent="0.2">
      <c r="A23" s="30"/>
      <c r="B23" s="31"/>
      <c r="C23" s="33"/>
    </row>
    <row r="24" spans="1:13" x14ac:dyDescent="0.2">
      <c r="A24" s="42"/>
      <c r="B24" s="43" t="s">
        <v>77</v>
      </c>
      <c r="C24" s="41">
        <f>SUM(C14:C23)</f>
        <v>2067162</v>
      </c>
    </row>
    <row r="25" spans="1:13" x14ac:dyDescent="0.2">
      <c r="A25" s="30"/>
      <c r="B25" s="31"/>
      <c r="C25" s="32"/>
    </row>
    <row r="26" spans="1:13" x14ac:dyDescent="0.2">
      <c r="A26" s="30"/>
      <c r="B26" s="31"/>
      <c r="C26" s="32"/>
    </row>
    <row r="27" spans="1:13" x14ac:dyDescent="0.2">
      <c r="A27" s="30"/>
      <c r="B27" s="31"/>
      <c r="C27" s="32"/>
    </row>
    <row r="28" spans="1:13" x14ac:dyDescent="0.2">
      <c r="A28" s="30"/>
      <c r="B28" s="31"/>
      <c r="C28" s="32"/>
    </row>
    <row r="29" spans="1:13" x14ac:dyDescent="0.2">
      <c r="A29" s="30"/>
      <c r="B29" s="31"/>
      <c r="C29" s="32"/>
    </row>
    <row r="30" spans="1:13" x14ac:dyDescent="0.2">
      <c r="A30" s="30"/>
      <c r="B30" s="31"/>
      <c r="C30" s="32"/>
    </row>
    <row r="31" spans="1:13" x14ac:dyDescent="0.2">
      <c r="A31" s="30"/>
      <c r="B31" s="31"/>
      <c r="C31" s="32"/>
    </row>
    <row r="32" spans="1:13" x14ac:dyDescent="0.2">
      <c r="A32" s="30"/>
      <c r="B32" s="31"/>
      <c r="C32" s="32"/>
    </row>
    <row r="33" spans="1:3" x14ac:dyDescent="0.2">
      <c r="A33" s="30"/>
      <c r="B33" s="31"/>
      <c r="C33" s="32"/>
    </row>
    <row r="34" spans="1:3" x14ac:dyDescent="0.2">
      <c r="A34" s="30"/>
      <c r="B34" s="31"/>
      <c r="C34" s="32"/>
    </row>
    <row r="35" spans="1:3" ht="13.5" thickBot="1" x14ac:dyDescent="0.25">
      <c r="A35" s="30"/>
      <c r="B35" s="31"/>
      <c r="C35" s="34"/>
    </row>
    <row r="36" spans="1:3" ht="13.5" thickTop="1" x14ac:dyDescent="0.2">
      <c r="C36" s="32"/>
    </row>
    <row r="37" spans="1:3" x14ac:dyDescent="0.2">
      <c r="C37" s="32"/>
    </row>
    <row r="38" spans="1:3" x14ac:dyDescent="0.2">
      <c r="C38" s="32"/>
    </row>
    <row r="39" spans="1:3" x14ac:dyDescent="0.2">
      <c r="C39" s="32"/>
    </row>
    <row r="40" spans="1:3" x14ac:dyDescent="0.2">
      <c r="C40" s="32"/>
    </row>
  </sheetData>
  <phoneticPr fontId="24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egyszerűsített éves beszámoló</vt:lpstr>
      <vt:lpstr>FK</vt:lpstr>
      <vt:lpstr>Egyéb köv-köt</vt:lpstr>
      <vt:lpstr>'egyszerűsített éves beszámoló'!Nyomtatási_terület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Reka</dc:creator>
  <cp:lastModifiedBy>Rottenberger Edit (Bányász Szakszervezet)</cp:lastModifiedBy>
  <cp:lastPrinted>2020-02-24T17:26:29Z</cp:lastPrinted>
  <dcterms:created xsi:type="dcterms:W3CDTF">2011-11-29T14:16:58Z</dcterms:created>
  <dcterms:modified xsi:type="dcterms:W3CDTF">2021-05-10T07:33:40Z</dcterms:modified>
</cp:coreProperties>
</file>