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DITORONY\Dokumentumok\Cégek\MOL Szakszervezet\MOL Szakszervezet\2016\Zárás 2016\"/>
    </mc:Choice>
  </mc:AlternateContent>
  <bookViews>
    <workbookView xWindow="360" yWindow="75" windowWidth="14355" windowHeight="7230"/>
  </bookViews>
  <sheets>
    <sheet name="egyszerűsített éves beszámoló" sheetId="2" r:id="rId1"/>
    <sheet name="Egyéb köv-köt" sheetId="3" r:id="rId2"/>
  </sheets>
  <definedNames>
    <definedName name="_xlnm.Print_Area" localSheetId="0">'egyszerűsített éves beszámoló'!$A$1:$U$79</definedName>
    <definedName name="wrn.Proba." hidden="1">{#N/A,#N/A,TRUE,"A1";#N/A,#N/A,TRUE,"A2";#N/A,#N/A,TRUE,"B1"}</definedName>
  </definedNames>
  <calcPr calcId="171027" concurrentCalc="0"/>
</workbook>
</file>

<file path=xl/calcChain.xml><?xml version="1.0" encoding="utf-8"?>
<calcChain xmlns="http://schemas.openxmlformats.org/spreadsheetml/2006/main">
  <c r="C16" i="3" l="1"/>
  <c r="U63" i="2"/>
  <c r="U70" i="2"/>
  <c r="U73" i="2"/>
  <c r="U74" i="2"/>
  <c r="U76" i="2"/>
  <c r="U36" i="2"/>
  <c r="C27" i="3"/>
  <c r="S63" i="2"/>
  <c r="S68" i="2"/>
  <c r="S70" i="2"/>
  <c r="S73" i="2"/>
  <c r="S74" i="2"/>
  <c r="S76" i="2"/>
  <c r="S38" i="2"/>
  <c r="U59" i="2"/>
  <c r="S59" i="2"/>
  <c r="F78" i="2"/>
  <c r="S55" i="2"/>
  <c r="U38" i="2"/>
  <c r="U20" i="2"/>
  <c r="S20" i="2"/>
  <c r="U13" i="2"/>
  <c r="S13" i="2"/>
  <c r="U26" i="2"/>
  <c r="S26" i="2"/>
  <c r="S28" i="2"/>
  <c r="S44" i="2"/>
  <c r="U28" i="2"/>
  <c r="U44" i="2"/>
  <c r="V44" i="2"/>
</calcChain>
</file>

<file path=xl/sharedStrings.xml><?xml version="1.0" encoding="utf-8"?>
<sst xmlns="http://schemas.openxmlformats.org/spreadsheetml/2006/main" count="119" uniqueCount="100">
  <si>
    <t>-</t>
  </si>
  <si>
    <t>Statisztikai számjel</t>
  </si>
  <si>
    <t>Cégjegyzékszám</t>
  </si>
  <si>
    <t>Időszak</t>
  </si>
  <si>
    <t>Sorszám</t>
  </si>
  <si>
    <t>A tétel megnevezése</t>
  </si>
  <si>
    <t>Ezer HUF</t>
  </si>
  <si>
    <t>Előző év(ek)
módosításai</t>
  </si>
  <si>
    <t>I. JEGYZETT TŐKE</t>
  </si>
  <si>
    <t>II. JEGYZETT, DE MÉG BE NEM FIZETETT TŐKE (-)</t>
  </si>
  <si>
    <t>III. TŐKETARTALÉK</t>
  </si>
  <si>
    <t>IV. EREDMÉNYTARTALÉK</t>
  </si>
  <si>
    <t>V. LEKÖTÖTT TARTALÉK</t>
  </si>
  <si>
    <t>VI. ÉRTÉKELÉSI TARTALÉK</t>
  </si>
  <si>
    <t>Keltezés:</t>
  </si>
  <si>
    <t>a vállalkozás vezetője
(képviselője)</t>
  </si>
  <si>
    <t>I.</t>
  </si>
  <si>
    <t>II.</t>
  </si>
  <si>
    <t>III.</t>
  </si>
  <si>
    <t>Egyéb bevételek</t>
  </si>
  <si>
    <t xml:space="preserve">  III. sorból: visszaírt értékvesztés</t>
  </si>
  <si>
    <t>IV.</t>
  </si>
  <si>
    <t>V.</t>
  </si>
  <si>
    <t>VI.</t>
  </si>
  <si>
    <t>Értékcsökkenési leírás</t>
  </si>
  <si>
    <t>VII.</t>
  </si>
  <si>
    <t>Egyéb ráfordítások</t>
  </si>
  <si>
    <t xml:space="preserve">  VII. sorból: értékvesztés</t>
  </si>
  <si>
    <t>A.</t>
  </si>
  <si>
    <t>ÜZEMI (ÜZLETI) TEVÉKENYSÉG EREDMÉNYE</t>
  </si>
  <si>
    <t>VIII.</t>
  </si>
  <si>
    <t>IX.</t>
  </si>
  <si>
    <t>B.</t>
  </si>
  <si>
    <t>PÉNZÜGYI MŰVELETEK EREDMÉNYE (VIII.-IX.)</t>
  </si>
  <si>
    <t>C.</t>
  </si>
  <si>
    <t>X.</t>
  </si>
  <si>
    <t>D.</t>
  </si>
  <si>
    <t>Adófizetési kötelezettség</t>
  </si>
  <si>
    <t>Egyszerűsített éves beszámoló - Mérleg "A"</t>
  </si>
  <si>
    <t>a</t>
  </si>
  <si>
    <t>b</t>
  </si>
  <si>
    <t>c</t>
  </si>
  <si>
    <t>d</t>
  </si>
  <si>
    <t>e</t>
  </si>
  <si>
    <t>A. Befektetett eszközök (02.+04.+06. sor)</t>
  </si>
  <si>
    <t>I. IMMATERIÁLIS JAVAK</t>
  </si>
  <si>
    <t xml:space="preserve">  02. sorból: Immateriális javak értékhelyesbítése</t>
  </si>
  <si>
    <t>II. TÁRGYI ESZKÖZÖK</t>
  </si>
  <si>
    <t xml:space="preserve">  04. sorból: Tárgyi eszközök értékhelyesbítése</t>
  </si>
  <si>
    <t>III. BEFEKTETETT PÉNZÜGYI ESZKÖZÖK</t>
  </si>
  <si>
    <t xml:space="preserve">  06. sorból: Befeketetett pénzügyi eszközök értékhelyesb.</t>
  </si>
  <si>
    <t>B. Forgóeszközök (09.+10.+11.+12. sor)</t>
  </si>
  <si>
    <t>I. KÉSZLETEK</t>
  </si>
  <si>
    <t>II. KÖVETELÉSEK</t>
  </si>
  <si>
    <t>III. ÉRTÉKPAPÍROK</t>
  </si>
  <si>
    <t>IV. PÉNZESZKÖZÖK</t>
  </si>
  <si>
    <t>C. Aktív időbeli elhatárolások</t>
  </si>
  <si>
    <t>ESZKÖZÖK ÖSSZESEN (01.+08.+13. sor)</t>
  </si>
  <si>
    <t>D. Saját tőke (16.+18.+19.+20.+21.+22.+23. sor)</t>
  </si>
  <si>
    <t xml:space="preserve">  16. sorból: visszvásárolt tulajdoni részesedés névértéken</t>
  </si>
  <si>
    <t>E. Céltartalékok</t>
  </si>
  <si>
    <t>F. Kötelezettségek (26.+27.+28. sor)</t>
  </si>
  <si>
    <t>I. HÁTRASOROLT KÖTELEZETTSÉGEK</t>
  </si>
  <si>
    <t>II. HOSSZÚ LEJÁRATÚ KÖTELEZETTSÉGEK</t>
  </si>
  <si>
    <t>III. RÖVID LEJÁRATÚ KÖTELEZETTSÉGEK</t>
  </si>
  <si>
    <t>G. Passzív időbeli elhatárolások</t>
  </si>
  <si>
    <t>FORRÁSOK ÖSSZESEN (15.+24.+25.+29. sor)</t>
  </si>
  <si>
    <t>Egyszerűsített éves beszámoló - Eredménykimutatás (összköltség) "A"</t>
  </si>
  <si>
    <t>Értékesítés nettó árbevétele</t>
  </si>
  <si>
    <t>Aktivált saját teljesítmények értéke</t>
  </si>
  <si>
    <t>Anyagjellegű ráfordítások</t>
  </si>
  <si>
    <t>Személyi jellegű ráfordítások</t>
  </si>
  <si>
    <t>Pénzügyi műveletek bevételei</t>
  </si>
  <si>
    <t>Pénzügyi műveletek ráfordításai</t>
  </si>
  <si>
    <t>Követelések</t>
  </si>
  <si>
    <t>Belföldi követelések (forintban)</t>
  </si>
  <si>
    <t>Kötelezettségek</t>
  </si>
  <si>
    <t>Belföldi anyag- és áruszállítók</t>
  </si>
  <si>
    <t>EHO</t>
  </si>
  <si>
    <t>Cégautó adó</t>
  </si>
  <si>
    <t>ÖSSZESEN</t>
  </si>
  <si>
    <t>MOL BÁNYÁSZ SZAKSZERVEZET</t>
  </si>
  <si>
    <t>Előírt tartozások</t>
  </si>
  <si>
    <t>Egyéb adott előlegek</t>
  </si>
  <si>
    <t>MOL Green kártya</t>
  </si>
  <si>
    <t>Rövid lejáratú kölcsönök</t>
  </si>
  <si>
    <t>Illeték</t>
  </si>
  <si>
    <t>ÁFA</t>
  </si>
  <si>
    <t>TB kötelezettség</t>
  </si>
  <si>
    <t>Jövedelemelszámolási számla</t>
  </si>
  <si>
    <t>2016.01.01-2016.12.31</t>
  </si>
  <si>
    <t>Köv id. ÁFA</t>
  </si>
  <si>
    <t>Kés.pótlék, önell. Pótlék</t>
  </si>
  <si>
    <t>SZJA</t>
  </si>
  <si>
    <t>ADÓZÁS ELŐTTI EREDMÉNY (+A.+B.)</t>
  </si>
  <si>
    <t>ADÓZOTT EREDMÉNY (+C.-X.)</t>
  </si>
  <si>
    <t>VII. ADÓZOTT EREDMÉNY</t>
  </si>
  <si>
    <t>Átvezetési szla</t>
  </si>
  <si>
    <t>Helyi iparűzési adó</t>
  </si>
  <si>
    <t>2016. április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</si>
</sst>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F_t_-;\-* #,##0.00\ _F_t_-;_-* &quot;-&quot;??\ _F_t_-;_-@_-"/>
    <numFmt numFmtId="164" formatCode="#,##0.00_);\-#,##0.00"/>
    <numFmt numFmtId="165" formatCode="#,##0.00_ ;\-#,##0.00\ "/>
    <numFmt numFmtId="166" formatCode="#,##0;\-#,##0;&quot;-&quot;"/>
    <numFmt numFmtId="167" formatCode="_-* #,##0.00\ _F_t_-;\-* #,##0.00\ _F_t_-;_-* \-??\ _F_t_-;_-@_-"/>
    <numFmt numFmtId="168" formatCode="mm/dd/yy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.0500000000000007"/>
      <color indexed="8"/>
      <name val="Times New Roman"/>
      <family val="1"/>
      <charset val="238"/>
    </font>
    <font>
      <sz val="10"/>
      <color indexed="8"/>
      <name val="Arial"/>
      <family val="2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Times New Roman"/>
      <family val="1"/>
      <charset val="238"/>
    </font>
    <font>
      <b/>
      <sz val="10"/>
      <name val="MS Sans Serif"/>
      <family val="2"/>
      <charset val="238"/>
    </font>
    <font>
      <sz val="8"/>
      <name val="Helv"/>
    </font>
    <font>
      <i/>
      <sz val="7"/>
      <name val="Arial"/>
      <family val="2"/>
    </font>
    <font>
      <b/>
      <sz val="8"/>
      <color indexed="8"/>
      <name val="Helv"/>
    </font>
    <font>
      <sz val="11"/>
      <color indexed="56"/>
      <name val="Garamond"/>
      <family val="1"/>
      <charset val="238"/>
    </font>
    <font>
      <sz val="9"/>
      <name val="Times New Roman"/>
      <family val="1"/>
      <charset val="238"/>
    </font>
    <font>
      <sz val="8.050000000000000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.050000000000000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166" fontId="7" fillId="0" borderId="0" applyFill="0" applyBorder="0" applyAlignment="0"/>
    <xf numFmtId="0" fontId="8" fillId="0" borderId="0" applyNumberFormat="0" applyAlignment="0">
      <alignment horizontal="left"/>
    </xf>
    <xf numFmtId="0" fontId="9" fillId="0" borderId="0" applyNumberFormat="0" applyAlignment="0">
      <alignment horizontal="left"/>
    </xf>
    <xf numFmtId="167" fontId="10" fillId="0" borderId="0"/>
    <xf numFmtId="0" fontId="10" fillId="0" borderId="0"/>
    <xf numFmtId="43" fontId="11" fillId="0" borderId="0" applyFont="0" applyFill="0" applyBorder="0" applyAlignment="0" applyProtection="0"/>
    <xf numFmtId="0" fontId="12" fillId="0" borderId="12" applyNumberFormat="0" applyAlignment="0" applyProtection="0">
      <alignment horizontal="left" vertical="center"/>
    </xf>
    <xf numFmtId="0" fontId="12" fillId="0" borderId="6">
      <alignment horizontal="left" vertical="center"/>
    </xf>
    <xf numFmtId="0" fontId="13" fillId="0" borderId="0"/>
    <xf numFmtId="0" fontId="3" fillId="0" borderId="0" applyNumberFormat="0" applyFont="0" applyFill="0" applyBorder="0" applyAlignment="0" applyProtection="0">
      <alignment horizontal="left"/>
    </xf>
    <xf numFmtId="0" fontId="14" fillId="0" borderId="7">
      <alignment horizontal="center"/>
    </xf>
    <xf numFmtId="168" fontId="15" fillId="0" borderId="0" applyNumberFormat="0" applyFill="0" applyBorder="0" applyAlignment="0" applyProtection="0">
      <alignment horizontal="left"/>
    </xf>
    <xf numFmtId="0" fontId="16" fillId="0" borderId="0" applyFill="0" applyAlignment="0" applyProtection="0"/>
    <xf numFmtId="40" fontId="17" fillId="0" borderId="0" applyBorder="0">
      <alignment horizontal="right"/>
    </xf>
    <xf numFmtId="9" fontId="11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/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5" xfId="0" applyNumberFormat="1" applyBorder="1"/>
    <xf numFmtId="0" fontId="0" fillId="0" borderId="7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1" fillId="0" borderId="21" xfId="0" applyNumberFormat="1" applyFont="1" applyBorder="1"/>
    <xf numFmtId="3" fontId="0" fillId="0" borderId="21" xfId="0" applyNumberFormat="1" applyBorder="1"/>
    <xf numFmtId="3" fontId="0" fillId="0" borderId="20" xfId="0" applyNumberFormat="1" applyBorder="1"/>
    <xf numFmtId="0" fontId="0" fillId="0" borderId="14" xfId="0" applyBorder="1" applyAlignment="1">
      <alignment horizontal="center" wrapText="1"/>
    </xf>
    <xf numFmtId="14" fontId="0" fillId="0" borderId="22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0" fillId="0" borderId="0" xfId="0"/>
    <xf numFmtId="3" fontId="1" fillId="0" borderId="7" xfId="0" applyNumberFormat="1" applyFont="1" applyBorder="1"/>
    <xf numFmtId="3" fontId="0" fillId="0" borderId="0" xfId="0" applyNumberFormat="1"/>
    <xf numFmtId="14" fontId="0" fillId="0" borderId="14" xfId="0" applyNumberFormat="1" applyBorder="1" applyAlignment="1">
      <alignment horizontal="center" wrapText="1"/>
    </xf>
    <xf numFmtId="0" fontId="4" fillId="0" borderId="0" xfId="2" applyFont="1" applyAlignment="1">
      <alignment vertical="center"/>
    </xf>
    <xf numFmtId="0" fontId="3" fillId="0" borderId="0" xfId="2"/>
    <xf numFmtId="0" fontId="3" fillId="0" borderId="0" xfId="2" applyFill="1" applyAlignment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164" fontId="6" fillId="0" borderId="23" xfId="2" applyNumberFormat="1" applyFont="1" applyFill="1" applyBorder="1" applyAlignment="1">
      <alignment vertical="center"/>
    </xf>
    <xf numFmtId="165" fontId="3" fillId="0" borderId="0" xfId="2" applyNumberFormat="1"/>
    <xf numFmtId="3" fontId="0" fillId="0" borderId="21" xfId="0" applyNumberFormat="1" applyFill="1" applyBorder="1"/>
    <xf numFmtId="3" fontId="0" fillId="0" borderId="20" xfId="0" applyNumberFormat="1" applyFill="1" applyBorder="1"/>
    <xf numFmtId="3" fontId="1" fillId="0" borderId="21" xfId="0" applyNumberFormat="1" applyFont="1" applyFill="1" applyBorder="1"/>
    <xf numFmtId="3" fontId="1" fillId="0" borderId="0" xfId="0" applyNumberFormat="1" applyFont="1" applyFill="1" applyBorder="1"/>
    <xf numFmtId="0" fontId="19" fillId="0" borderId="0" xfId="2" applyFont="1" applyAlignment="1">
      <alignment horizontal="left"/>
    </xf>
    <xf numFmtId="0" fontId="19" fillId="0" borderId="0" xfId="2" applyFont="1"/>
    <xf numFmtId="164" fontId="20" fillId="0" borderId="0" xfId="2" applyNumberFormat="1" applyFont="1" applyFill="1" applyAlignment="1">
      <alignment vertical="center"/>
    </xf>
    <xf numFmtId="0" fontId="21" fillId="0" borderId="0" xfId="2" applyFont="1" applyAlignment="1">
      <alignment horizontal="left"/>
    </xf>
    <xf numFmtId="0" fontId="21" fillId="0" borderId="0" xfId="2" applyFont="1"/>
    <xf numFmtId="164" fontId="22" fillId="0" borderId="0" xfId="2" applyNumberFormat="1" applyFont="1" applyFill="1" applyAlignme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/>
    <xf numFmtId="0" fontId="0" fillId="0" borderId="1" xfId="0" applyBorder="1"/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0" xfId="0"/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/>
    <xf numFmtId="0" fontId="0" fillId="0" borderId="13" xfId="0" applyBorder="1"/>
  </cellXfs>
  <cellStyles count="21">
    <cellStyle name="Calc Currency (0)" xfId="3"/>
    <cellStyle name="Copied" xfId="4"/>
    <cellStyle name="Entered" xfId="5"/>
    <cellStyle name="Excel Built-in Comma" xfId="6"/>
    <cellStyle name="Excel Built-in Normal" xfId="7"/>
    <cellStyle name="Ezres 2" xfId="8"/>
    <cellStyle name="Ezres 2 2" xfId="20"/>
    <cellStyle name="Header1" xfId="9"/>
    <cellStyle name="Header2" xfId="10"/>
    <cellStyle name="Normál" xfId="0" builtinId="0"/>
    <cellStyle name="Normál 2" xfId="1"/>
    <cellStyle name="Normál 2 2" xfId="19"/>
    <cellStyle name="Normál 3" xfId="2"/>
    <cellStyle name="Normál 4" xfId="18"/>
    <cellStyle name="Normal_#10-Headcount" xfId="11"/>
    <cellStyle name="PSChar" xfId="12"/>
    <cellStyle name="PSHeading" xfId="13"/>
    <cellStyle name="RevList" xfId="14"/>
    <cellStyle name="SubAccount" xfId="15"/>
    <cellStyle name="Subtotal" xfId="16"/>
    <cellStyle name="Százalék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zoomScaleNormal="100" workbookViewId="0">
      <selection activeCell="V47" sqref="V47"/>
    </sheetView>
  </sheetViews>
  <sheetFormatPr defaultRowHeight="15" x14ac:dyDescent="0.25"/>
  <cols>
    <col min="1" max="9" width="3.140625" style="23" bestFit="1" customWidth="1"/>
    <col min="10" max="10" width="7.140625" style="23" customWidth="1"/>
    <col min="11" max="11" width="3.28515625" style="23" customWidth="1"/>
    <col min="12" max="17" width="3.140625" style="23" bestFit="1" customWidth="1"/>
    <col min="18" max="18" width="9.140625" style="23"/>
    <col min="19" max="19" width="12" style="23" bestFit="1" customWidth="1"/>
    <col min="20" max="20" width="9.28515625" style="23" bestFit="1" customWidth="1"/>
    <col min="21" max="21" width="12" style="23" bestFit="1" customWidth="1"/>
    <col min="22" max="23" width="9.140625" style="23"/>
    <col min="24" max="24" width="9.85546875" style="23" bestFit="1" customWidth="1"/>
    <col min="25" max="16384" width="9.140625" style="23"/>
  </cols>
  <sheetData>
    <row r="1" spans="1:21" x14ac:dyDescent="0.25">
      <c r="A1" s="2">
        <v>1</v>
      </c>
      <c r="B1" s="1">
        <v>9</v>
      </c>
      <c r="C1" s="1">
        <v>0</v>
      </c>
      <c r="D1" s="1">
        <v>0</v>
      </c>
      <c r="E1" s="1">
        <v>6</v>
      </c>
      <c r="F1" s="1">
        <v>6</v>
      </c>
      <c r="G1" s="1">
        <v>5</v>
      </c>
      <c r="H1" s="1">
        <v>7</v>
      </c>
      <c r="I1" s="1">
        <v>9</v>
      </c>
      <c r="J1" s="1">
        <v>4</v>
      </c>
      <c r="K1" s="1">
        <v>2</v>
      </c>
      <c r="L1" s="1">
        <v>0</v>
      </c>
      <c r="M1" s="1">
        <v>5</v>
      </c>
      <c r="N1" s="1">
        <v>1</v>
      </c>
      <c r="O1" s="1">
        <v>2</v>
      </c>
      <c r="P1" s="1">
        <v>0</v>
      </c>
      <c r="Q1" s="1">
        <v>1</v>
      </c>
    </row>
    <row r="2" spans="1:2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1:21" x14ac:dyDescent="0.25">
      <c r="A4" s="2"/>
      <c r="B4" s="1"/>
      <c r="C4" s="1" t="s">
        <v>0</v>
      </c>
      <c r="D4" s="1"/>
      <c r="E4" s="1"/>
      <c r="F4" s="1" t="s">
        <v>0</v>
      </c>
      <c r="G4" s="1"/>
      <c r="H4" s="1"/>
      <c r="I4" s="1"/>
      <c r="J4" s="1"/>
      <c r="K4" s="1"/>
      <c r="L4" s="1"/>
    </row>
    <row r="5" spans="1:21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1:21" x14ac:dyDescent="0.25">
      <c r="A7" s="63" t="s">
        <v>81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S7" s="48" t="s">
        <v>90</v>
      </c>
      <c r="T7" s="48"/>
      <c r="U7" s="48"/>
    </row>
    <row r="8" spans="1:21" x14ac:dyDescent="0.25">
      <c r="A8" s="49" t="s">
        <v>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S8" s="49" t="s">
        <v>3</v>
      </c>
      <c r="T8" s="49"/>
      <c r="U8" s="49"/>
    </row>
    <row r="10" spans="1:21" ht="15.75" thickBot="1" x14ac:dyDescent="0.3">
      <c r="U10" s="3" t="s">
        <v>6</v>
      </c>
    </row>
    <row r="11" spans="1:21" ht="60" x14ac:dyDescent="0.25">
      <c r="A11" s="50" t="s">
        <v>4</v>
      </c>
      <c r="B11" s="51"/>
      <c r="C11" s="52"/>
      <c r="D11" s="53" t="s">
        <v>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17">
        <v>42369</v>
      </c>
      <c r="T11" s="16" t="s">
        <v>7</v>
      </c>
      <c r="U11" s="17">
        <v>42735</v>
      </c>
    </row>
    <row r="12" spans="1:21" ht="15.75" thickBot="1" x14ac:dyDescent="0.3">
      <c r="A12" s="55" t="s">
        <v>39</v>
      </c>
      <c r="B12" s="56"/>
      <c r="C12" s="57"/>
      <c r="D12" s="56" t="s">
        <v>40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5" t="s">
        <v>41</v>
      </c>
      <c r="T12" s="5" t="s">
        <v>42</v>
      </c>
      <c r="U12" s="12" t="s">
        <v>43</v>
      </c>
    </row>
    <row r="13" spans="1:21" ht="15.75" thickBot="1" x14ac:dyDescent="0.3">
      <c r="A13" s="58">
        <v>1</v>
      </c>
      <c r="B13" s="59"/>
      <c r="C13" s="60"/>
      <c r="D13" s="61" t="s">
        <v>44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6">
        <f>+S14+S16+S18</f>
        <v>146454</v>
      </c>
      <c r="T13" s="6">
        <v>0</v>
      </c>
      <c r="U13" s="13">
        <f>+U14+U16+U18</f>
        <v>141989</v>
      </c>
    </row>
    <row r="14" spans="1:21" x14ac:dyDescent="0.25">
      <c r="A14" s="50">
        <v>2</v>
      </c>
      <c r="B14" s="51"/>
      <c r="C14" s="52"/>
      <c r="D14" s="74" t="s">
        <v>45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9">
        <v>40</v>
      </c>
      <c r="T14" s="9">
        <v>0</v>
      </c>
      <c r="U14" s="15"/>
    </row>
    <row r="15" spans="1:21" x14ac:dyDescent="0.25">
      <c r="A15" s="64">
        <v>3</v>
      </c>
      <c r="B15" s="65"/>
      <c r="C15" s="66"/>
      <c r="D15" s="67" t="s">
        <v>46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9">
        <v>0</v>
      </c>
      <c r="T15" s="9">
        <v>0</v>
      </c>
      <c r="U15" s="15"/>
    </row>
    <row r="16" spans="1:21" x14ac:dyDescent="0.25">
      <c r="A16" s="64">
        <v>4</v>
      </c>
      <c r="B16" s="65"/>
      <c r="C16" s="66"/>
      <c r="D16" s="67" t="s">
        <v>47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9">
        <v>143164</v>
      </c>
      <c r="T16" s="9">
        <v>0</v>
      </c>
      <c r="U16" s="15">
        <v>138739</v>
      </c>
    </row>
    <row r="17" spans="1:21" x14ac:dyDescent="0.25">
      <c r="A17" s="64">
        <v>5</v>
      </c>
      <c r="B17" s="65"/>
      <c r="C17" s="66"/>
      <c r="D17" s="67" t="s">
        <v>48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9">
        <v>0</v>
      </c>
      <c r="T17" s="9">
        <v>0</v>
      </c>
      <c r="U17" s="15"/>
    </row>
    <row r="18" spans="1:21" x14ac:dyDescent="0.25">
      <c r="A18" s="64">
        <v>6</v>
      </c>
      <c r="B18" s="65"/>
      <c r="C18" s="66"/>
      <c r="D18" s="67" t="s">
        <v>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9">
        <v>3250</v>
      </c>
      <c r="T18" s="9">
        <v>0</v>
      </c>
      <c r="U18" s="15">
        <v>3250</v>
      </c>
    </row>
    <row r="19" spans="1:21" ht="15.75" thickBot="1" x14ac:dyDescent="0.3">
      <c r="A19" s="69">
        <v>7</v>
      </c>
      <c r="B19" s="70"/>
      <c r="C19" s="71"/>
      <c r="D19" s="72" t="s">
        <v>50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7">
        <v>0</v>
      </c>
      <c r="T19" s="7">
        <v>0</v>
      </c>
      <c r="U19" s="14">
        <v>0</v>
      </c>
    </row>
    <row r="20" spans="1:21" ht="15.75" thickBot="1" x14ac:dyDescent="0.3">
      <c r="A20" s="58">
        <v>8</v>
      </c>
      <c r="B20" s="59"/>
      <c r="C20" s="60"/>
      <c r="D20" s="61" t="s">
        <v>51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">
        <f>SUM(S21:S24)</f>
        <v>36465</v>
      </c>
      <c r="T20" s="6">
        <v>0</v>
      </c>
      <c r="U20" s="13">
        <f>+U21+U22+U23+U24</f>
        <v>28007</v>
      </c>
    </row>
    <row r="21" spans="1:21" x14ac:dyDescent="0.25">
      <c r="A21" s="50">
        <v>9</v>
      </c>
      <c r="B21" s="51"/>
      <c r="C21" s="52"/>
      <c r="D21" s="74" t="s">
        <v>52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9">
        <v>21</v>
      </c>
      <c r="T21" s="9">
        <v>0</v>
      </c>
      <c r="U21" s="15">
        <v>0</v>
      </c>
    </row>
    <row r="22" spans="1:21" x14ac:dyDescent="0.25">
      <c r="A22" s="64">
        <v>10</v>
      </c>
      <c r="B22" s="65"/>
      <c r="C22" s="66"/>
      <c r="D22" s="67" t="s">
        <v>53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9">
        <v>6245</v>
      </c>
      <c r="T22" s="9">
        <v>0</v>
      </c>
      <c r="U22" s="15">
        <v>2286</v>
      </c>
    </row>
    <row r="23" spans="1:21" x14ac:dyDescent="0.25">
      <c r="A23" s="64">
        <v>11</v>
      </c>
      <c r="B23" s="65"/>
      <c r="C23" s="66"/>
      <c r="D23" s="67" t="s">
        <v>54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9">
        <v>0</v>
      </c>
      <c r="T23" s="9">
        <v>0</v>
      </c>
      <c r="U23" s="15"/>
    </row>
    <row r="24" spans="1:21" ht="15.75" thickBot="1" x14ac:dyDescent="0.3">
      <c r="A24" s="69">
        <v>12</v>
      </c>
      <c r="B24" s="70"/>
      <c r="C24" s="71"/>
      <c r="D24" s="72" t="s">
        <v>55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  <c r="S24" s="7">
        <v>30199</v>
      </c>
      <c r="T24" s="7">
        <v>0</v>
      </c>
      <c r="U24" s="14">
        <v>25721</v>
      </c>
    </row>
    <row r="25" spans="1:21" ht="15.75" thickBot="1" x14ac:dyDescent="0.3">
      <c r="A25" s="58">
        <v>13</v>
      </c>
      <c r="B25" s="59"/>
      <c r="C25" s="60"/>
      <c r="D25" s="61" t="s">
        <v>56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">
        <v>4085</v>
      </c>
      <c r="T25" s="6">
        <v>0</v>
      </c>
      <c r="U25" s="13">
        <v>4058</v>
      </c>
    </row>
    <row r="26" spans="1:21" ht="15.75" thickBot="1" x14ac:dyDescent="0.3">
      <c r="A26" s="58">
        <v>14</v>
      </c>
      <c r="B26" s="59"/>
      <c r="C26" s="60"/>
      <c r="D26" s="61" t="s">
        <v>57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13">
        <f>S13+S20+S25</f>
        <v>187004</v>
      </c>
      <c r="T26" s="6">
        <v>0</v>
      </c>
      <c r="U26" s="13">
        <f>U13+U20+U25</f>
        <v>174054</v>
      </c>
    </row>
    <row r="27" spans="1:21" ht="15.75" thickBot="1" x14ac:dyDescent="0.3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4"/>
      <c r="T27" s="6"/>
      <c r="U27" s="13"/>
    </row>
    <row r="28" spans="1:21" ht="15.75" thickBot="1" x14ac:dyDescent="0.3">
      <c r="A28" s="58">
        <v>15</v>
      </c>
      <c r="B28" s="59"/>
      <c r="C28" s="60"/>
      <c r="D28" s="61" t="s">
        <v>58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6">
        <f>SUM(S29:S36)</f>
        <v>103295</v>
      </c>
      <c r="T28" s="6">
        <v>0</v>
      </c>
      <c r="U28" s="13">
        <f>SUM(U29:U36)</f>
        <v>92607</v>
      </c>
    </row>
    <row r="29" spans="1:21" x14ac:dyDescent="0.25">
      <c r="A29" s="50">
        <v>16</v>
      </c>
      <c r="B29" s="51"/>
      <c r="C29" s="52"/>
      <c r="D29" s="74" t="s">
        <v>8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9">
        <v>21278</v>
      </c>
      <c r="T29" s="9">
        <v>0</v>
      </c>
      <c r="U29" s="15">
        <v>21278</v>
      </c>
    </row>
    <row r="30" spans="1:21" x14ac:dyDescent="0.25">
      <c r="A30" s="64">
        <v>17</v>
      </c>
      <c r="B30" s="65"/>
      <c r="C30" s="66"/>
      <c r="D30" s="67" t="s">
        <v>59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9">
        <v>0</v>
      </c>
      <c r="T30" s="9">
        <v>0</v>
      </c>
      <c r="U30" s="15">
        <v>0</v>
      </c>
    </row>
    <row r="31" spans="1:21" x14ac:dyDescent="0.25">
      <c r="A31" s="64">
        <v>18</v>
      </c>
      <c r="B31" s="65"/>
      <c r="C31" s="66"/>
      <c r="D31" s="67" t="s">
        <v>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9">
        <v>0</v>
      </c>
      <c r="T31" s="9">
        <v>0</v>
      </c>
      <c r="U31" s="15">
        <v>0</v>
      </c>
    </row>
    <row r="32" spans="1:21" x14ac:dyDescent="0.25">
      <c r="A32" s="64">
        <v>19</v>
      </c>
      <c r="B32" s="65"/>
      <c r="C32" s="66"/>
      <c r="D32" s="67" t="s">
        <v>10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9">
        <v>78561</v>
      </c>
      <c r="T32" s="9">
        <v>0</v>
      </c>
      <c r="U32" s="37">
        <v>78561</v>
      </c>
    </row>
    <row r="33" spans="1:22" x14ac:dyDescent="0.25">
      <c r="A33" s="64">
        <v>20</v>
      </c>
      <c r="B33" s="65"/>
      <c r="C33" s="66"/>
      <c r="D33" s="67" t="s">
        <v>11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9">
        <v>9796</v>
      </c>
      <c r="T33" s="9">
        <v>0</v>
      </c>
      <c r="U33" s="37">
        <v>3456</v>
      </c>
    </row>
    <row r="34" spans="1:22" x14ac:dyDescent="0.25">
      <c r="A34" s="64">
        <v>21</v>
      </c>
      <c r="B34" s="65"/>
      <c r="C34" s="66"/>
      <c r="D34" s="67" t="s">
        <v>12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9">
        <v>0</v>
      </c>
      <c r="T34" s="9">
        <v>0</v>
      </c>
      <c r="U34" s="37"/>
    </row>
    <row r="35" spans="1:22" x14ac:dyDescent="0.25">
      <c r="A35" s="64">
        <v>22</v>
      </c>
      <c r="B35" s="65"/>
      <c r="C35" s="66"/>
      <c r="D35" s="67" t="s">
        <v>13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9">
        <v>0</v>
      </c>
      <c r="T35" s="9">
        <v>0</v>
      </c>
      <c r="U35" s="37">
        <v>0</v>
      </c>
    </row>
    <row r="36" spans="1:22" ht="15.75" thickBot="1" x14ac:dyDescent="0.3">
      <c r="A36" s="69">
        <v>23</v>
      </c>
      <c r="B36" s="70"/>
      <c r="C36" s="71"/>
      <c r="D36" s="72" t="s">
        <v>96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7">
        <v>-6340</v>
      </c>
      <c r="T36" s="7">
        <v>0</v>
      </c>
      <c r="U36" s="14">
        <f>U76</f>
        <v>-10688</v>
      </c>
    </row>
    <row r="37" spans="1:22" ht="15.75" thickBot="1" x14ac:dyDescent="0.3">
      <c r="A37" s="58">
        <v>24</v>
      </c>
      <c r="B37" s="59"/>
      <c r="C37" s="60"/>
      <c r="D37" s="61" t="s">
        <v>60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6">
        <v>0</v>
      </c>
      <c r="T37" s="6">
        <v>0</v>
      </c>
      <c r="U37" s="13">
        <v>0</v>
      </c>
    </row>
    <row r="38" spans="1:22" ht="15.75" thickBot="1" x14ac:dyDescent="0.3">
      <c r="A38" s="58">
        <v>25</v>
      </c>
      <c r="B38" s="59"/>
      <c r="C38" s="60"/>
      <c r="D38" s="61" t="s">
        <v>61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13">
        <f>SUM(S39:S41)</f>
        <v>2400</v>
      </c>
      <c r="T38" s="6">
        <v>0</v>
      </c>
      <c r="U38" s="13">
        <f>SUM(U39:U41)</f>
        <v>2857</v>
      </c>
    </row>
    <row r="39" spans="1:22" x14ac:dyDescent="0.25">
      <c r="A39" s="50">
        <v>26</v>
      </c>
      <c r="B39" s="51"/>
      <c r="C39" s="52"/>
      <c r="D39" s="74" t="s">
        <v>62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9">
        <v>0</v>
      </c>
      <c r="T39" s="9">
        <v>0</v>
      </c>
      <c r="U39" s="15"/>
    </row>
    <row r="40" spans="1:22" x14ac:dyDescent="0.25">
      <c r="A40" s="64">
        <v>27</v>
      </c>
      <c r="B40" s="65"/>
      <c r="C40" s="66"/>
      <c r="D40" s="67" t="s">
        <v>63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9">
        <v>0</v>
      </c>
      <c r="T40" s="9">
        <v>0</v>
      </c>
      <c r="U40" s="15"/>
    </row>
    <row r="41" spans="1:22" ht="15.75" thickBot="1" x14ac:dyDescent="0.3">
      <c r="A41" s="69">
        <v>28</v>
      </c>
      <c r="B41" s="70"/>
      <c r="C41" s="71"/>
      <c r="D41" s="72" t="s">
        <v>64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3"/>
      <c r="S41" s="7">
        <v>2400</v>
      </c>
      <c r="T41" s="7">
        <v>0</v>
      </c>
      <c r="U41" s="36">
        <v>2857</v>
      </c>
    </row>
    <row r="42" spans="1:22" ht="15.75" thickBot="1" x14ac:dyDescent="0.3">
      <c r="A42" s="58">
        <v>29</v>
      </c>
      <c r="B42" s="59"/>
      <c r="C42" s="60"/>
      <c r="D42" s="61" t="s">
        <v>65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6">
        <v>81309</v>
      </c>
      <c r="T42" s="6">
        <v>0</v>
      </c>
      <c r="U42" s="13">
        <v>78590</v>
      </c>
    </row>
    <row r="43" spans="1:22" ht="15.75" thickBot="1" x14ac:dyDescent="0.3">
      <c r="A43" s="11"/>
      <c r="B43" s="10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  <c r="T43" s="8"/>
      <c r="U43" s="14"/>
    </row>
    <row r="44" spans="1:22" ht="15.75" thickBot="1" x14ac:dyDescent="0.3">
      <c r="A44" s="58">
        <v>30</v>
      </c>
      <c r="B44" s="59"/>
      <c r="C44" s="60"/>
      <c r="D44" s="61" t="s">
        <v>66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13">
        <f>S28+S37+S38+S42</f>
        <v>187004</v>
      </c>
      <c r="T44" s="6">
        <v>0</v>
      </c>
      <c r="U44" s="13">
        <f>U28+U37+U38+U42</f>
        <v>174054</v>
      </c>
      <c r="V44" s="25">
        <f>+U44-U26</f>
        <v>0</v>
      </c>
    </row>
    <row r="45" spans="1:22" x14ac:dyDescent="0.25">
      <c r="U45" s="25"/>
    </row>
    <row r="46" spans="1:22" x14ac:dyDescent="0.25">
      <c r="B46" s="76" t="s">
        <v>14</v>
      </c>
      <c r="C46" s="76"/>
      <c r="D46" s="76"/>
      <c r="E46" s="76"/>
      <c r="F46" s="77" t="s">
        <v>99</v>
      </c>
      <c r="G46" s="63"/>
      <c r="H46" s="63"/>
      <c r="I46" s="63"/>
      <c r="J46" s="63"/>
      <c r="S46" s="63"/>
      <c r="T46" s="63"/>
      <c r="U46" s="63"/>
    </row>
    <row r="47" spans="1:22" x14ac:dyDescent="0.25">
      <c r="S47" s="78" t="s">
        <v>15</v>
      </c>
      <c r="T47" s="49"/>
      <c r="U47" s="49"/>
    </row>
    <row r="49" spans="1:22" x14ac:dyDescent="0.25">
      <c r="A49" s="2">
        <v>1</v>
      </c>
      <c r="B49" s="1">
        <v>9</v>
      </c>
      <c r="C49" s="1">
        <v>0</v>
      </c>
      <c r="D49" s="1">
        <v>0</v>
      </c>
      <c r="E49" s="1">
        <v>6</v>
      </c>
      <c r="F49" s="1">
        <v>6</v>
      </c>
      <c r="G49" s="1">
        <v>5</v>
      </c>
      <c r="H49" s="1">
        <v>7</v>
      </c>
      <c r="I49" s="1">
        <v>9</v>
      </c>
      <c r="J49" s="1">
        <v>4</v>
      </c>
      <c r="K49" s="1">
        <v>2</v>
      </c>
      <c r="L49" s="1">
        <v>0</v>
      </c>
      <c r="M49" s="1">
        <v>5</v>
      </c>
      <c r="N49" s="1">
        <v>3</v>
      </c>
      <c r="O49" s="1">
        <v>1</v>
      </c>
      <c r="P49" s="1">
        <v>0</v>
      </c>
      <c r="Q49" s="1">
        <v>1</v>
      </c>
    </row>
    <row r="50" spans="1:22" x14ac:dyDescent="0.25">
      <c r="A50" s="49" t="s">
        <v>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2" spans="1:22" x14ac:dyDescent="0.25">
      <c r="A52" s="2"/>
      <c r="B52" s="1"/>
      <c r="C52" s="1" t="s">
        <v>0</v>
      </c>
      <c r="D52" s="1"/>
      <c r="E52" s="1"/>
      <c r="F52" s="1" t="s">
        <v>0</v>
      </c>
      <c r="G52" s="1"/>
      <c r="H52" s="1"/>
      <c r="I52" s="1"/>
      <c r="J52" s="1"/>
      <c r="K52" s="1"/>
      <c r="L52" s="1"/>
    </row>
    <row r="53" spans="1:22" x14ac:dyDescent="0.25">
      <c r="A53" s="49" t="s">
        <v>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5" spans="1:22" x14ac:dyDescent="0.25">
      <c r="A55" s="63" t="s">
        <v>81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S55" s="48" t="str">
        <f>+S7</f>
        <v>2016.01.01-2016.12.31</v>
      </c>
      <c r="T55" s="48"/>
      <c r="U55" s="48"/>
    </row>
    <row r="56" spans="1:22" ht="32.25" customHeight="1" x14ac:dyDescent="0.25">
      <c r="A56" s="78" t="s">
        <v>67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S56" s="49" t="s">
        <v>3</v>
      </c>
      <c r="T56" s="49"/>
      <c r="U56" s="49"/>
    </row>
    <row r="58" spans="1:22" ht="15.75" thickBot="1" x14ac:dyDescent="0.3">
      <c r="U58" s="3" t="s">
        <v>6</v>
      </c>
    </row>
    <row r="59" spans="1:22" ht="60" x14ac:dyDescent="0.25">
      <c r="A59" s="50" t="s">
        <v>4</v>
      </c>
      <c r="B59" s="51"/>
      <c r="C59" s="52"/>
      <c r="D59" s="53" t="s">
        <v>5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  <c r="S59" s="26">
        <f>+S11</f>
        <v>42369</v>
      </c>
      <c r="T59" s="16" t="s">
        <v>7</v>
      </c>
      <c r="U59" s="26">
        <f>+U11</f>
        <v>42735</v>
      </c>
    </row>
    <row r="60" spans="1:22" ht="15.75" thickBot="1" x14ac:dyDescent="0.3">
      <c r="A60" s="55" t="s">
        <v>39</v>
      </c>
      <c r="B60" s="56"/>
      <c r="C60" s="57"/>
      <c r="D60" s="56" t="s">
        <v>40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7"/>
      <c r="S60" s="5" t="s">
        <v>41</v>
      </c>
      <c r="T60" s="5" t="s">
        <v>42</v>
      </c>
      <c r="U60" s="12" t="s">
        <v>43</v>
      </c>
    </row>
    <row r="61" spans="1:22" ht="15.75" thickBot="1" x14ac:dyDescent="0.3">
      <c r="A61" s="58" t="s">
        <v>16</v>
      </c>
      <c r="B61" s="59"/>
      <c r="C61" s="60"/>
      <c r="D61" s="61" t="s">
        <v>68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6">
        <v>2691</v>
      </c>
      <c r="T61" s="6">
        <v>0</v>
      </c>
      <c r="U61" s="13">
        <v>4238</v>
      </c>
      <c r="V61" s="25"/>
    </row>
    <row r="62" spans="1:22" ht="15.75" thickBot="1" x14ac:dyDescent="0.3">
      <c r="A62" s="58" t="s">
        <v>17</v>
      </c>
      <c r="B62" s="59"/>
      <c r="C62" s="60"/>
      <c r="D62" s="61" t="s">
        <v>69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  <c r="S62" s="6">
        <v>0</v>
      </c>
      <c r="T62" s="6">
        <v>0</v>
      </c>
      <c r="U62" s="13">
        <v>0</v>
      </c>
    </row>
    <row r="63" spans="1:22" ht="15.75" thickBot="1" x14ac:dyDescent="0.3">
      <c r="A63" s="58" t="s">
        <v>18</v>
      </c>
      <c r="B63" s="59"/>
      <c r="C63" s="60"/>
      <c r="D63" s="61" t="s">
        <v>19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6">
        <f>59932+1591</f>
        <v>61523</v>
      </c>
      <c r="T63" s="6">
        <v>0</v>
      </c>
      <c r="U63" s="13">
        <f>56838+1491</f>
        <v>58329</v>
      </c>
    </row>
    <row r="64" spans="1:22" ht="15.75" thickBot="1" x14ac:dyDescent="0.3">
      <c r="A64" s="79"/>
      <c r="B64" s="80"/>
      <c r="C64" s="81"/>
      <c r="D64" s="82" t="s">
        <v>20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">
        <v>0</v>
      </c>
      <c r="T64" s="7">
        <v>0</v>
      </c>
      <c r="U64" s="14">
        <v>0</v>
      </c>
    </row>
    <row r="65" spans="1:24" ht="15.75" thickBot="1" x14ac:dyDescent="0.3">
      <c r="A65" s="58" t="s">
        <v>21</v>
      </c>
      <c r="B65" s="59"/>
      <c r="C65" s="60"/>
      <c r="D65" s="61" t="s">
        <v>70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2"/>
      <c r="S65" s="6">
        <v>28185</v>
      </c>
      <c r="T65" s="6">
        <v>0</v>
      </c>
      <c r="U65" s="13">
        <v>29688</v>
      </c>
      <c r="V65" s="25"/>
      <c r="W65" s="25"/>
    </row>
    <row r="66" spans="1:24" ht="15.75" thickBot="1" x14ac:dyDescent="0.3">
      <c r="A66" s="58" t="s">
        <v>22</v>
      </c>
      <c r="B66" s="59"/>
      <c r="C66" s="60"/>
      <c r="D66" s="61" t="s">
        <v>71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  <c r="S66" s="6">
        <v>34184</v>
      </c>
      <c r="T66" s="6">
        <v>0</v>
      </c>
      <c r="U66" s="13">
        <v>33493</v>
      </c>
      <c r="V66" s="25"/>
      <c r="X66" s="39"/>
    </row>
    <row r="67" spans="1:24" ht="15.75" thickBot="1" x14ac:dyDescent="0.3">
      <c r="A67" s="58" t="s">
        <v>23</v>
      </c>
      <c r="B67" s="59"/>
      <c r="C67" s="60"/>
      <c r="D67" s="61" t="s">
        <v>24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  <c r="S67" s="6">
        <v>7818</v>
      </c>
      <c r="T67" s="6">
        <v>0</v>
      </c>
      <c r="U67" s="13">
        <v>7076</v>
      </c>
      <c r="X67" s="39"/>
    </row>
    <row r="68" spans="1:24" ht="15.75" thickBot="1" x14ac:dyDescent="0.3">
      <c r="A68" s="58" t="s">
        <v>25</v>
      </c>
      <c r="B68" s="59"/>
      <c r="C68" s="60"/>
      <c r="D68" s="61" t="s">
        <v>26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2"/>
      <c r="S68" s="6">
        <f>1605+500</f>
        <v>2105</v>
      </c>
      <c r="T68" s="6">
        <v>0</v>
      </c>
      <c r="U68" s="13">
        <v>4544</v>
      </c>
      <c r="X68" s="39"/>
    </row>
    <row r="69" spans="1:24" ht="15.75" thickBot="1" x14ac:dyDescent="0.3">
      <c r="A69" s="79"/>
      <c r="B69" s="80"/>
      <c r="C69" s="81"/>
      <c r="D69" s="82" t="s">
        <v>27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3"/>
      <c r="S69" s="7">
        <v>0</v>
      </c>
      <c r="T69" s="7">
        <v>0</v>
      </c>
      <c r="U69" s="14">
        <v>0</v>
      </c>
      <c r="X69" s="25"/>
    </row>
    <row r="70" spans="1:24" ht="15.75" thickBot="1" x14ac:dyDescent="0.3">
      <c r="A70" s="58" t="s">
        <v>28</v>
      </c>
      <c r="B70" s="59"/>
      <c r="C70" s="60"/>
      <c r="D70" s="61" t="s">
        <v>29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  <c r="S70" s="13">
        <f>+S61+S63-S65-S66-S67-S68</f>
        <v>-8078</v>
      </c>
      <c r="T70" s="6">
        <v>0</v>
      </c>
      <c r="U70" s="13">
        <f>+U61+U63-U65-U66-U67-U68</f>
        <v>-12234</v>
      </c>
    </row>
    <row r="71" spans="1:24" ht="15.75" thickBot="1" x14ac:dyDescent="0.3">
      <c r="A71" s="58" t="s">
        <v>30</v>
      </c>
      <c r="B71" s="59"/>
      <c r="C71" s="60"/>
      <c r="D71" s="61" t="s">
        <v>72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S71" s="6">
        <v>1738</v>
      </c>
      <c r="T71" s="6">
        <v>0</v>
      </c>
      <c r="U71" s="13">
        <v>1566</v>
      </c>
      <c r="X71" s="39"/>
    </row>
    <row r="72" spans="1:24" ht="15.75" thickBot="1" x14ac:dyDescent="0.3">
      <c r="A72" s="58" t="s">
        <v>31</v>
      </c>
      <c r="B72" s="59"/>
      <c r="C72" s="60"/>
      <c r="D72" s="61" t="s">
        <v>73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2"/>
      <c r="S72" s="6">
        <v>0</v>
      </c>
      <c r="T72" s="6">
        <v>0</v>
      </c>
      <c r="U72" s="13">
        <v>20</v>
      </c>
      <c r="X72" s="39"/>
    </row>
    <row r="73" spans="1:24" ht="15.75" thickBot="1" x14ac:dyDescent="0.3">
      <c r="A73" s="58" t="s">
        <v>32</v>
      </c>
      <c r="B73" s="59"/>
      <c r="C73" s="60"/>
      <c r="D73" s="61" t="s">
        <v>33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  <c r="S73" s="6">
        <f>+S71-S72</f>
        <v>1738</v>
      </c>
      <c r="T73" s="6">
        <v>0</v>
      </c>
      <c r="U73" s="13">
        <f>+U71-U72</f>
        <v>1546</v>
      </c>
      <c r="X73" s="39"/>
    </row>
    <row r="74" spans="1:24" ht="15.75" thickBot="1" x14ac:dyDescent="0.3">
      <c r="A74" s="58" t="s">
        <v>34</v>
      </c>
      <c r="B74" s="59"/>
      <c r="C74" s="60"/>
      <c r="D74" s="61" t="s">
        <v>94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  <c r="S74" s="13">
        <f>S70+S73</f>
        <v>-6340</v>
      </c>
      <c r="T74" s="6">
        <v>0</v>
      </c>
      <c r="U74" s="13">
        <f>U70+U73</f>
        <v>-10688</v>
      </c>
      <c r="X74" s="39"/>
    </row>
    <row r="75" spans="1:24" ht="15.75" thickBot="1" x14ac:dyDescent="0.3">
      <c r="A75" s="58" t="s">
        <v>35</v>
      </c>
      <c r="B75" s="59"/>
      <c r="C75" s="60"/>
      <c r="D75" s="61" t="s">
        <v>37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  <c r="S75" s="6">
        <v>0</v>
      </c>
      <c r="T75" s="6">
        <v>0</v>
      </c>
      <c r="U75" s="38"/>
    </row>
    <row r="76" spans="1:24" ht="15.75" thickBot="1" x14ac:dyDescent="0.3">
      <c r="A76" s="58" t="s">
        <v>36</v>
      </c>
      <c r="B76" s="59"/>
      <c r="C76" s="60"/>
      <c r="D76" s="61" t="s">
        <v>95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2"/>
      <c r="S76" s="13">
        <f>S74-S75</f>
        <v>-6340</v>
      </c>
      <c r="T76" s="6">
        <v>0</v>
      </c>
      <c r="U76" s="13">
        <f>U74-U75</f>
        <v>-10688</v>
      </c>
    </row>
    <row r="78" spans="1:24" x14ac:dyDescent="0.25">
      <c r="B78" s="76" t="s">
        <v>14</v>
      </c>
      <c r="C78" s="76"/>
      <c r="D78" s="76"/>
      <c r="E78" s="76"/>
      <c r="F78" s="77" t="str">
        <f>+F46</f>
        <v>2016. április 19.</v>
      </c>
      <c r="G78" s="63"/>
      <c r="H78" s="63"/>
      <c r="I78" s="63"/>
      <c r="J78" s="63"/>
      <c r="S78" s="63"/>
      <c r="T78" s="63"/>
      <c r="U78" s="63"/>
    </row>
    <row r="79" spans="1:24" x14ac:dyDescent="0.25">
      <c r="S79" s="78" t="s">
        <v>15</v>
      </c>
      <c r="T79" s="49"/>
      <c r="U79" s="49"/>
    </row>
  </sheetData>
  <mergeCells count="120">
    <mergeCell ref="B78:E78"/>
    <mergeCell ref="F78:J78"/>
    <mergeCell ref="S78:U78"/>
    <mergeCell ref="S79:U79"/>
    <mergeCell ref="A75:C75"/>
    <mergeCell ref="D75:R75"/>
    <mergeCell ref="A76:C76"/>
    <mergeCell ref="D76:R76"/>
    <mergeCell ref="A73:C73"/>
    <mergeCell ref="D73:R73"/>
    <mergeCell ref="A74:C74"/>
    <mergeCell ref="D74:R74"/>
    <mergeCell ref="A70:C70"/>
    <mergeCell ref="D70:R70"/>
    <mergeCell ref="A71:C71"/>
    <mergeCell ref="D71:R71"/>
    <mergeCell ref="A72:C72"/>
    <mergeCell ref="D72:R72"/>
    <mergeCell ref="A67:C67"/>
    <mergeCell ref="D67:R67"/>
    <mergeCell ref="A68:C68"/>
    <mergeCell ref="D68:R68"/>
    <mergeCell ref="A69:C69"/>
    <mergeCell ref="D69:R69"/>
    <mergeCell ref="A64:C64"/>
    <mergeCell ref="D64:R64"/>
    <mergeCell ref="A65:C65"/>
    <mergeCell ref="D65:R65"/>
    <mergeCell ref="A66:C66"/>
    <mergeCell ref="D66:R66"/>
    <mergeCell ref="A61:C61"/>
    <mergeCell ref="D61:R61"/>
    <mergeCell ref="A62:C62"/>
    <mergeCell ref="D62:R62"/>
    <mergeCell ref="A63:C63"/>
    <mergeCell ref="D63:R63"/>
    <mergeCell ref="A56:N56"/>
    <mergeCell ref="S56:U56"/>
    <mergeCell ref="A59:C59"/>
    <mergeCell ref="D59:R59"/>
    <mergeCell ref="A60:C60"/>
    <mergeCell ref="D60:R60"/>
    <mergeCell ref="S46:U46"/>
    <mergeCell ref="S47:U47"/>
    <mergeCell ref="A50:Q50"/>
    <mergeCell ref="A53:L53"/>
    <mergeCell ref="A55:N55"/>
    <mergeCell ref="S55:U55"/>
    <mergeCell ref="A42:C42"/>
    <mergeCell ref="D42:R42"/>
    <mergeCell ref="A44:C44"/>
    <mergeCell ref="D44:R44"/>
    <mergeCell ref="B46:E46"/>
    <mergeCell ref="F46:J46"/>
    <mergeCell ref="A39:C39"/>
    <mergeCell ref="D39:R39"/>
    <mergeCell ref="A40:C40"/>
    <mergeCell ref="D40:R40"/>
    <mergeCell ref="A41:C41"/>
    <mergeCell ref="D41:R41"/>
    <mergeCell ref="A36:C36"/>
    <mergeCell ref="D36:R36"/>
    <mergeCell ref="A37:C37"/>
    <mergeCell ref="D37:R37"/>
    <mergeCell ref="A38:C38"/>
    <mergeCell ref="D38:R38"/>
    <mergeCell ref="A33:C33"/>
    <mergeCell ref="D33:R33"/>
    <mergeCell ref="A34:C34"/>
    <mergeCell ref="D34:R34"/>
    <mergeCell ref="A35:C35"/>
    <mergeCell ref="D35:R35"/>
    <mergeCell ref="A30:C30"/>
    <mergeCell ref="D30:R30"/>
    <mergeCell ref="A31:C31"/>
    <mergeCell ref="D31:R31"/>
    <mergeCell ref="A32:C32"/>
    <mergeCell ref="D32:R32"/>
    <mergeCell ref="A26:C26"/>
    <mergeCell ref="D26:R26"/>
    <mergeCell ref="A28:C28"/>
    <mergeCell ref="D28:R28"/>
    <mergeCell ref="A29:C29"/>
    <mergeCell ref="D29:R29"/>
    <mergeCell ref="A23:C23"/>
    <mergeCell ref="D23:R23"/>
    <mergeCell ref="A24:C24"/>
    <mergeCell ref="D24:R24"/>
    <mergeCell ref="A25:C25"/>
    <mergeCell ref="D25:R25"/>
    <mergeCell ref="A20:C20"/>
    <mergeCell ref="D20:R20"/>
    <mergeCell ref="A21:C21"/>
    <mergeCell ref="D21:R21"/>
    <mergeCell ref="A22:C22"/>
    <mergeCell ref="D22:R22"/>
    <mergeCell ref="A2:Q2"/>
    <mergeCell ref="A5:L5"/>
    <mergeCell ref="A7:N7"/>
    <mergeCell ref="A17:C17"/>
    <mergeCell ref="D17:R17"/>
    <mergeCell ref="A18:C18"/>
    <mergeCell ref="D18:R18"/>
    <mergeCell ref="A19:C19"/>
    <mergeCell ref="D19:R19"/>
    <mergeCell ref="A14:C14"/>
    <mergeCell ref="D14:R14"/>
    <mergeCell ref="A15:C15"/>
    <mergeCell ref="D15:R15"/>
    <mergeCell ref="A16:C16"/>
    <mergeCell ref="D16:R16"/>
    <mergeCell ref="S7:U7"/>
    <mergeCell ref="A8:N8"/>
    <mergeCell ref="S8:U8"/>
    <mergeCell ref="A11:C11"/>
    <mergeCell ref="D11:R11"/>
    <mergeCell ref="A12:C12"/>
    <mergeCell ref="D12:R12"/>
    <mergeCell ref="A13:C13"/>
    <mergeCell ref="D13:R13"/>
  </mergeCells>
  <pageMargins left="0.7" right="0.7" top="0.75" bottom="0.75" header="0.3" footer="0.3"/>
  <pageSetup paperSize="9" scale="87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>
      <selection activeCell="C17" sqref="C17"/>
    </sheetView>
  </sheetViews>
  <sheetFormatPr defaultRowHeight="12.75" x14ac:dyDescent="0.2"/>
  <cols>
    <col min="1" max="1" width="14.85546875" style="28" bestFit="1" customWidth="1"/>
    <col min="2" max="2" width="37.42578125" style="28" bestFit="1" customWidth="1"/>
    <col min="3" max="3" width="12.85546875" style="29" bestFit="1" customWidth="1"/>
    <col min="4" max="5" width="9.140625" style="28"/>
    <col min="6" max="6" width="10.28515625" style="28" bestFit="1" customWidth="1"/>
    <col min="7" max="16384" width="9.140625" style="28"/>
  </cols>
  <sheetData>
    <row r="3" spans="1:3" ht="18.75" x14ac:dyDescent="0.2">
      <c r="A3" s="27" t="s">
        <v>74</v>
      </c>
    </row>
    <row r="5" spans="1:3" ht="12" customHeight="1" x14ac:dyDescent="0.2">
      <c r="A5" s="30">
        <v>311</v>
      </c>
      <c r="B5" s="31" t="s">
        <v>75</v>
      </c>
      <c r="C5" s="32">
        <v>228000</v>
      </c>
    </row>
    <row r="6" spans="1:3" x14ac:dyDescent="0.2">
      <c r="A6" s="30">
        <v>3612</v>
      </c>
      <c r="B6" s="31" t="s">
        <v>82</v>
      </c>
      <c r="C6" s="32">
        <v>32494</v>
      </c>
    </row>
    <row r="7" spans="1:3" x14ac:dyDescent="0.2">
      <c r="A7" s="30">
        <v>3614</v>
      </c>
      <c r="B7" s="31" t="s">
        <v>83</v>
      </c>
      <c r="C7" s="32">
        <v>0</v>
      </c>
    </row>
    <row r="8" spans="1:3" x14ac:dyDescent="0.2">
      <c r="A8" s="30">
        <v>3641</v>
      </c>
      <c r="B8" s="31" t="s">
        <v>85</v>
      </c>
      <c r="C8" s="33">
        <v>0</v>
      </c>
    </row>
    <row r="9" spans="1:3" x14ac:dyDescent="0.2">
      <c r="A9" s="30">
        <v>3683</v>
      </c>
      <c r="B9" s="31" t="s">
        <v>91</v>
      </c>
      <c r="C9" s="33">
        <v>3376</v>
      </c>
    </row>
    <row r="10" spans="1:3" x14ac:dyDescent="0.2">
      <c r="A10" s="30">
        <v>3691</v>
      </c>
      <c r="B10" s="31" t="s">
        <v>84</v>
      </c>
      <c r="C10" s="33">
        <v>1358850</v>
      </c>
    </row>
    <row r="11" spans="1:3" x14ac:dyDescent="0.2">
      <c r="A11" s="30">
        <v>389</v>
      </c>
      <c r="B11" s="31" t="s">
        <v>97</v>
      </c>
      <c r="C11" s="33">
        <v>125371</v>
      </c>
    </row>
    <row r="12" spans="1:3" x14ac:dyDescent="0.2">
      <c r="A12" s="30">
        <v>454</v>
      </c>
      <c r="B12" s="31" t="s">
        <v>77</v>
      </c>
      <c r="C12" s="33">
        <v>291689</v>
      </c>
    </row>
    <row r="13" spans="1:3" x14ac:dyDescent="0.2">
      <c r="A13" s="30">
        <v>4638</v>
      </c>
      <c r="B13" s="31" t="s">
        <v>86</v>
      </c>
      <c r="C13" s="33">
        <v>2000</v>
      </c>
    </row>
    <row r="14" spans="1:3" x14ac:dyDescent="0.2">
      <c r="A14" s="40">
        <v>468</v>
      </c>
      <c r="B14" s="41" t="s">
        <v>87</v>
      </c>
      <c r="C14" s="32">
        <v>229399</v>
      </c>
    </row>
    <row r="15" spans="1:3" ht="13.5" thickBot="1" x14ac:dyDescent="0.25">
      <c r="A15" s="30">
        <v>4691</v>
      </c>
      <c r="B15" s="31" t="s">
        <v>98</v>
      </c>
      <c r="C15" s="34">
        <v>14801</v>
      </c>
    </row>
    <row r="16" spans="1:3" ht="13.5" thickTop="1" x14ac:dyDescent="0.2">
      <c r="A16" s="43"/>
      <c r="B16" s="44" t="s">
        <v>80</v>
      </c>
      <c r="C16" s="45">
        <f>SUM(C5:C15)</f>
        <v>2285980</v>
      </c>
    </row>
    <row r="18" spans="1:6" ht="18.75" x14ac:dyDescent="0.2">
      <c r="A18" s="27" t="s">
        <v>76</v>
      </c>
      <c r="B18" s="31"/>
    </row>
    <row r="19" spans="1:6" x14ac:dyDescent="0.2">
      <c r="A19" s="31"/>
      <c r="B19" s="31"/>
      <c r="C19" s="32"/>
      <c r="F19" s="35"/>
    </row>
    <row r="20" spans="1:6" x14ac:dyDescent="0.2">
      <c r="A20" s="30"/>
      <c r="B20" s="31"/>
      <c r="C20" s="33"/>
    </row>
    <row r="21" spans="1:6" x14ac:dyDescent="0.2">
      <c r="A21" s="30">
        <v>462</v>
      </c>
      <c r="B21" s="31" t="s">
        <v>93</v>
      </c>
      <c r="C21" s="33">
        <v>820820</v>
      </c>
    </row>
    <row r="22" spans="1:6" x14ac:dyDescent="0.2">
      <c r="A22" s="30">
        <v>4638</v>
      </c>
      <c r="B22" s="31" t="s">
        <v>92</v>
      </c>
      <c r="C22" s="33">
        <v>4000</v>
      </c>
    </row>
    <row r="23" spans="1:6" x14ac:dyDescent="0.2">
      <c r="A23" s="30">
        <v>4639</v>
      </c>
      <c r="B23" s="31" t="s">
        <v>79</v>
      </c>
      <c r="C23" s="32">
        <v>99000</v>
      </c>
    </row>
    <row r="24" spans="1:6" x14ac:dyDescent="0.2">
      <c r="A24" s="30">
        <v>46410</v>
      </c>
      <c r="B24" s="31" t="s">
        <v>78</v>
      </c>
      <c r="C24" s="32">
        <v>850550</v>
      </c>
    </row>
    <row r="25" spans="1:6" x14ac:dyDescent="0.2">
      <c r="A25" s="30">
        <v>4711</v>
      </c>
      <c r="B25" s="31" t="s">
        <v>89</v>
      </c>
      <c r="C25" s="42">
        <v>408800</v>
      </c>
    </row>
    <row r="26" spans="1:6" ht="13.5" thickBot="1" x14ac:dyDescent="0.25">
      <c r="A26" s="30">
        <v>473</v>
      </c>
      <c r="B26" s="31" t="s">
        <v>88</v>
      </c>
      <c r="C26" s="34">
        <v>674000</v>
      </c>
    </row>
    <row r="27" spans="1:6" ht="13.5" thickTop="1" x14ac:dyDescent="0.2">
      <c r="A27" s="46"/>
      <c r="B27" s="47" t="s">
        <v>80</v>
      </c>
      <c r="C27" s="45">
        <f>SUM(C21:C26)</f>
        <v>2857170</v>
      </c>
    </row>
    <row r="28" spans="1:6" x14ac:dyDescent="0.2">
      <c r="A28" s="30"/>
      <c r="B28" s="31"/>
      <c r="C28" s="32"/>
    </row>
    <row r="29" spans="1:6" x14ac:dyDescent="0.2">
      <c r="A29" s="30"/>
      <c r="B29" s="31"/>
      <c r="C29" s="32"/>
    </row>
    <row r="30" spans="1:6" x14ac:dyDescent="0.2">
      <c r="A30" s="30"/>
      <c r="B30" s="31"/>
      <c r="C30" s="32"/>
    </row>
    <row r="31" spans="1:6" x14ac:dyDescent="0.2">
      <c r="A31" s="30"/>
      <c r="B31" s="31"/>
      <c r="C31" s="32"/>
    </row>
    <row r="32" spans="1:6" x14ac:dyDescent="0.2">
      <c r="A32" s="30"/>
      <c r="B32" s="31"/>
      <c r="C32" s="32"/>
    </row>
    <row r="33" spans="1:3" x14ac:dyDescent="0.2">
      <c r="A33" s="30"/>
      <c r="B33" s="31"/>
      <c r="C33" s="32"/>
    </row>
    <row r="34" spans="1:3" x14ac:dyDescent="0.2">
      <c r="A34" s="30"/>
      <c r="B34" s="31"/>
      <c r="C34" s="32"/>
    </row>
    <row r="35" spans="1:3" x14ac:dyDescent="0.2">
      <c r="A35" s="30"/>
      <c r="B35" s="31"/>
      <c r="C35" s="32"/>
    </row>
    <row r="36" spans="1:3" x14ac:dyDescent="0.2">
      <c r="A36" s="30"/>
      <c r="B36" s="31"/>
      <c r="C36" s="32"/>
    </row>
    <row r="37" spans="1:3" x14ac:dyDescent="0.2">
      <c r="A37" s="30"/>
      <c r="B37" s="31"/>
      <c r="C37" s="32"/>
    </row>
    <row r="38" spans="1:3" ht="13.5" thickBot="1" x14ac:dyDescent="0.25">
      <c r="A38" s="30"/>
      <c r="B38" s="31"/>
      <c r="C38" s="34"/>
    </row>
    <row r="39" spans="1:3" ht="13.5" thickTop="1" x14ac:dyDescent="0.2">
      <c r="C39" s="32"/>
    </row>
    <row r="40" spans="1:3" x14ac:dyDescent="0.2">
      <c r="C40" s="32"/>
    </row>
    <row r="41" spans="1:3" x14ac:dyDescent="0.2">
      <c r="C41" s="32"/>
    </row>
    <row r="42" spans="1:3" x14ac:dyDescent="0.2">
      <c r="C42" s="32"/>
    </row>
    <row r="43" spans="1:3" x14ac:dyDescent="0.2">
      <c r="C43" s="32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egyszerűsített éves beszámoló</vt:lpstr>
      <vt:lpstr>Egyéb köv-köt</vt:lpstr>
      <vt:lpstr>'egyszerűsített éves beszámoló'!Nyomtatási_terület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Reka</dc:creator>
  <cp:lastModifiedBy>Veronika</cp:lastModifiedBy>
  <cp:lastPrinted>2017-04-25T12:37:01Z</cp:lastPrinted>
  <dcterms:created xsi:type="dcterms:W3CDTF">2011-11-29T14:16:58Z</dcterms:created>
  <dcterms:modified xsi:type="dcterms:W3CDTF">2017-04-26T10:47:04Z</dcterms:modified>
</cp:coreProperties>
</file>